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331024_D_UT-SO01 - Gymnáz..." sheetId="2" r:id="rId2"/>
    <sheet name="331024_D_ZTI-SO01 - Gymná..." sheetId="3" r:id="rId3"/>
    <sheet name="331024_M_UT-SO01 - Gymnáz..." sheetId="4" r:id="rId4"/>
    <sheet name="331024_M_ZTI-SO01 - Gymná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'331024_D_UT-SO01 - Gymnáz...'!$C$120:$K$146</definedName>
    <definedName name="_xlnm.Print_Area" localSheetId="1">'331024_D_UT-SO01 - Gymnáz...'!$C$4:$J$76,'331024_D_UT-SO01 - Gymnáz...'!$C$82:$J$102,'331024_D_UT-SO01 - Gymnáz...'!$C$108:$K$146</definedName>
    <definedName name="_xlnm.Print_Titles" localSheetId="1">'331024_D_UT-SO01 - Gymnáz...'!$120:$120</definedName>
    <definedName name="_xlnm._FilterDatabase" localSheetId="2" hidden="1">'331024_D_ZTI-SO01 - Gymná...'!$C$121:$K$151</definedName>
    <definedName name="_xlnm.Print_Area" localSheetId="2">'331024_D_ZTI-SO01 - Gymná...'!$C$4:$J$76,'331024_D_ZTI-SO01 - Gymná...'!$C$82:$J$103,'331024_D_ZTI-SO01 - Gymná...'!$C$109:$K$151</definedName>
    <definedName name="_xlnm.Print_Titles" localSheetId="2">'331024_D_ZTI-SO01 - Gymná...'!$121:$121</definedName>
    <definedName name="_xlnm._FilterDatabase" localSheetId="3" hidden="1">'331024_M_UT-SO01 - Gymnáz...'!$C$123:$K$211</definedName>
    <definedName name="_xlnm.Print_Area" localSheetId="3">'331024_M_UT-SO01 - Gymnáz...'!$C$4:$J$76,'331024_M_UT-SO01 - Gymnáz...'!$C$82:$J$105,'331024_M_UT-SO01 - Gymnáz...'!$C$111:$K$211</definedName>
    <definedName name="_xlnm.Print_Titles" localSheetId="3">'331024_M_UT-SO01 - Gymnáz...'!$123:$123</definedName>
    <definedName name="_xlnm._FilterDatabase" localSheetId="4" hidden="1">'331024_M_ZTI-SO01 - Gymná...'!$C$125:$K$204</definedName>
    <definedName name="_xlnm.Print_Area" localSheetId="4">'331024_M_ZTI-SO01 - Gymná...'!$C$4:$J$76,'331024_M_ZTI-SO01 - Gymná...'!$C$82:$J$107,'331024_M_ZTI-SO01 - Gymná...'!$C$113:$K$204</definedName>
    <definedName name="_xlnm.Print_Titles" localSheetId="4">'331024_M_ZTI-SO01 - Gymná...'!$125:$125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T179"/>
  <c r="R180"/>
  <c r="R179"/>
  <c r="P180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92"/>
  <c r="J17"/>
  <c r="J12"/>
  <c r="J89"/>
  <c r="E7"/>
  <c r="E85"/>
  <c i="4" r="J37"/>
  <c r="J36"/>
  <c i="1" r="AY97"/>
  <c i="4" r="J35"/>
  <c i="1" r="AX97"/>
  <c i="4"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85"/>
  <c i="3" r="J37"/>
  <c r="J36"/>
  <c i="1" r="AY96"/>
  <c i="3" r="J35"/>
  <c i="1" r="AX96"/>
  <c i="3"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T136"/>
  <c r="R137"/>
  <c r="R136"/>
  <c r="P137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89"/>
  <c r="E7"/>
  <c r="E112"/>
  <c i="2" r="J37"/>
  <c r="J36"/>
  <c i="1" r="AY95"/>
  <c i="2" r="J35"/>
  <c i="1" r="AX95"/>
  <c i="2"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89"/>
  <c r="E7"/>
  <c r="E85"/>
  <c i="1" r="L90"/>
  <c r="AM90"/>
  <c r="AM89"/>
  <c r="L89"/>
  <c r="AM87"/>
  <c r="L87"/>
  <c r="L85"/>
  <c r="L84"/>
  <c i="2" r="J143"/>
  <c r="BK136"/>
  <c r="J127"/>
  <c r="J124"/>
  <c r="BK126"/>
  <c r="J141"/>
  <c r="J137"/>
  <c r="J133"/>
  <c r="BK124"/>
  <c i="3" r="J143"/>
  <c r="BK130"/>
  <c r="J150"/>
  <c r="J146"/>
  <c r="J142"/>
  <c r="J127"/>
  <c r="J147"/>
  <c r="BK131"/>
  <c r="BK151"/>
  <c r="J141"/>
  <c r="J134"/>
  <c r="J125"/>
  <c i="4" r="BK207"/>
  <c r="BK199"/>
  <c r="J187"/>
  <c r="BK178"/>
  <c r="BK166"/>
  <c r="J151"/>
  <c r="J142"/>
  <c r="J130"/>
  <c r="J207"/>
  <c r="BK197"/>
  <c r="J189"/>
  <c r="J179"/>
  <c r="BK169"/>
  <c r="J155"/>
  <c r="BK136"/>
  <c r="BK132"/>
  <c r="J206"/>
  <c r="J196"/>
  <c r="J182"/>
  <c r="J169"/>
  <c r="BK160"/>
  <c r="BK146"/>
  <c r="J132"/>
  <c r="BK187"/>
  <c r="BK179"/>
  <c r="J178"/>
  <c r="J177"/>
  <c r="BK175"/>
  <c r="BK174"/>
  <c r="BK173"/>
  <c r="BK167"/>
  <c r="J158"/>
  <c r="BK150"/>
  <c r="J146"/>
  <c r="BK130"/>
  <c i="5" r="BK203"/>
  <c r="J192"/>
  <c r="BK182"/>
  <c r="BK166"/>
  <c r="J163"/>
  <c r="BK155"/>
  <c r="J148"/>
  <c r="J139"/>
  <c r="BK190"/>
  <c r="J180"/>
  <c r="J176"/>
  <c r="J170"/>
  <c r="J167"/>
  <c r="J156"/>
  <c r="BK146"/>
  <c r="J142"/>
  <c r="BK135"/>
  <c r="J195"/>
  <c r="J185"/>
  <c r="BK153"/>
  <c r="BK141"/>
  <c r="BK202"/>
  <c r="BK195"/>
  <c r="J187"/>
  <c r="J177"/>
  <c r="BK170"/>
  <c r="BK167"/>
  <c r="J162"/>
  <c r="BK158"/>
  <c r="BK144"/>
  <c r="BK138"/>
  <c i="2" r="BK145"/>
  <c r="BK139"/>
  <c r="J132"/>
  <c r="J125"/>
  <c r="BK133"/>
  <c r="BK146"/>
  <c r="BK138"/>
  <c r="BK130"/>
  <c r="BK127"/>
  <c i="3" r="BK146"/>
  <c r="BK135"/>
  <c r="BK126"/>
  <c r="BK147"/>
  <c r="BK141"/>
  <c r="BK133"/>
  <c r="J140"/>
  <c r="J130"/>
  <c r="J144"/>
  <c r="J137"/>
  <c r="BK132"/>
  <c i="4" r="J211"/>
  <c r="J204"/>
  <c r="BK196"/>
  <c r="J183"/>
  <c r="J171"/>
  <c r="BK158"/>
  <c r="J144"/>
  <c r="J131"/>
  <c r="BK211"/>
  <c r="J195"/>
  <c r="BK183"/>
  <c r="J176"/>
  <c r="BK171"/>
  <c r="BK156"/>
  <c r="BK142"/>
  <c r="J135"/>
  <c r="BK128"/>
  <c r="BK203"/>
  <c r="BK195"/>
  <c r="J185"/>
  <c r="BK176"/>
  <c r="J165"/>
  <c r="J150"/>
  <c r="J203"/>
  <c r="J191"/>
  <c r="J184"/>
  <c r="J166"/>
  <c r="J156"/>
  <c r="J149"/>
  <c r="BK140"/>
  <c r="BK131"/>
  <c r="J127"/>
  <c i="5" r="J199"/>
  <c r="BK184"/>
  <c r="BK173"/>
  <c r="J165"/>
  <c r="BK156"/>
  <c r="J153"/>
  <c r="J146"/>
  <c r="J130"/>
  <c r="BK199"/>
  <c r="J194"/>
  <c r="BK185"/>
  <c r="BK178"/>
  <c r="BK174"/>
  <c r="J169"/>
  <c r="BK162"/>
  <c r="BK157"/>
  <c r="BK147"/>
  <c r="BK139"/>
  <c r="BK134"/>
  <c r="BK188"/>
  <c r="J155"/>
  <c r="BK145"/>
  <c r="J129"/>
  <c r="J198"/>
  <c r="BK193"/>
  <c r="J188"/>
  <c r="J178"/>
  <c r="J173"/>
  <c r="BK168"/>
  <c r="BK164"/>
  <c r="BK159"/>
  <c r="BK150"/>
  <c r="J135"/>
  <c i="2" r="J146"/>
  <c r="BK141"/>
  <c r="J138"/>
  <c r="BK134"/>
  <c r="J128"/>
  <c r="BK132"/>
  <c r="J145"/>
  <c r="J140"/>
  <c r="J136"/>
  <c r="J131"/>
  <c r="J126"/>
  <c i="3" r="J149"/>
  <c r="J139"/>
  <c r="BK127"/>
  <c r="BK149"/>
  <c r="BK143"/>
  <c r="BK150"/>
  <c r="BK134"/>
  <c r="J132"/>
  <c r="J126"/>
  <c r="BK142"/>
  <c r="BK139"/>
  <c r="J131"/>
  <c i="4" r="BK208"/>
  <c r="J197"/>
  <c r="BK184"/>
  <c r="BK177"/>
  <c r="BK165"/>
  <c r="J148"/>
  <c r="BK138"/>
  <c r="BK129"/>
  <c r="BK206"/>
  <c r="BK191"/>
  <c r="BK182"/>
  <c r="J173"/>
  <c r="BK163"/>
  <c r="BK152"/>
  <c r="J134"/>
  <c r="BK209"/>
  <c r="J201"/>
  <c r="BK193"/>
  <c r="J174"/>
  <c r="BK162"/>
  <c r="BK151"/>
  <c r="J138"/>
  <c r="BK201"/>
  <c r="BK185"/>
  <c r="J168"/>
  <c r="J162"/>
  <c r="J154"/>
  <c r="BK148"/>
  <c r="J136"/>
  <c r="J128"/>
  <c i="5" r="BK200"/>
  <c r="BK189"/>
  <c r="J174"/>
  <c r="J164"/>
  <c r="J158"/>
  <c r="J150"/>
  <c r="J147"/>
  <c r="BK136"/>
  <c r="BK204"/>
  <c r="BK198"/>
  <c r="BK192"/>
  <c r="BK187"/>
  <c r="BK175"/>
  <c r="J171"/>
  <c r="BK163"/>
  <c r="J160"/>
  <c r="BK151"/>
  <c r="J145"/>
  <c r="J137"/>
  <c r="BK130"/>
  <c r="J193"/>
  <c r="J184"/>
  <c r="J149"/>
  <c r="J138"/>
  <c r="J203"/>
  <c r="BK194"/>
  <c r="J190"/>
  <c r="BK180"/>
  <c r="J175"/>
  <c r="BK169"/>
  <c r="J166"/>
  <c r="BK160"/>
  <c r="BK154"/>
  <c r="BK143"/>
  <c r="BK137"/>
  <c r="J133"/>
  <c i="2" r="BK143"/>
  <c r="BK140"/>
  <c r="BK137"/>
  <c r="J130"/>
  <c r="BK125"/>
  <c r="BK131"/>
  <c r="J139"/>
  <c r="J134"/>
  <c r="BK128"/>
  <c i="1" r="AS94"/>
  <c i="3" r="J151"/>
  <c r="BK144"/>
  <c r="J135"/>
  <c r="BK125"/>
  <c r="BK137"/>
  <c r="J133"/>
  <c r="J129"/>
  <c r="BK140"/>
  <c r="BK129"/>
  <c i="4" r="J209"/>
  <c r="BK200"/>
  <c r="BK189"/>
  <c r="BK181"/>
  <c r="J160"/>
  <c r="BK149"/>
  <c r="BK135"/>
  <c r="BK127"/>
  <c r="BK204"/>
  <c r="J193"/>
  <c r="J181"/>
  <c r="J175"/>
  <c r="BK168"/>
  <c r="BK154"/>
  <c r="J140"/>
  <c r="J133"/>
  <c r="J208"/>
  <c r="J199"/>
  <c r="BK186"/>
  <c r="BK180"/>
  <c r="J167"/>
  <c r="J152"/>
  <c r="BK134"/>
  <c r="J200"/>
  <c r="J186"/>
  <c r="J180"/>
  <c r="J163"/>
  <c r="BK155"/>
  <c r="BK144"/>
  <c r="BK133"/>
  <c r="J129"/>
  <c i="5" r="J202"/>
  <c r="BK191"/>
  <c r="J183"/>
  <c r="BK171"/>
  <c r="J159"/>
  <c r="J154"/>
  <c r="BK149"/>
  <c r="J141"/>
  <c r="BK133"/>
  <c r="J200"/>
  <c r="J197"/>
  <c r="J189"/>
  <c r="BK183"/>
  <c r="BK177"/>
  <c r="BK172"/>
  <c r="J168"/>
  <c r="BK161"/>
  <c r="BK148"/>
  <c r="J143"/>
  <c r="J136"/>
  <c r="BK129"/>
  <c r="J186"/>
  <c r="J182"/>
  <c r="J144"/>
  <c r="J204"/>
  <c r="BK197"/>
  <c r="J191"/>
  <c r="BK186"/>
  <c r="BK176"/>
  <c r="J172"/>
  <c r="BK165"/>
  <c r="J161"/>
  <c r="J157"/>
  <c r="J151"/>
  <c r="BK142"/>
  <c r="J134"/>
  <c i="2" l="1" r="P123"/>
  <c r="P129"/>
  <c r="T135"/>
  <c r="R142"/>
  <c i="3" r="P124"/>
  <c r="T128"/>
  <c r="P138"/>
  <c r="BK145"/>
  <c r="J145"/>
  <c r="J102"/>
  <c i="4" r="BK126"/>
  <c r="BK137"/>
  <c r="J137"/>
  <c r="J99"/>
  <c r="BK153"/>
  <c r="J153"/>
  <c r="J100"/>
  <c r="BK170"/>
  <c r="J170"/>
  <c r="J101"/>
  <c r="BK198"/>
  <c r="J198"/>
  <c r="J102"/>
  <c r="P202"/>
  <c r="P205"/>
  <c i="2" r="BK123"/>
  <c r="J123"/>
  <c r="J98"/>
  <c r="BK129"/>
  <c r="J129"/>
  <c r="J99"/>
  <c r="BK135"/>
  <c r="J135"/>
  <c r="J100"/>
  <c r="BK142"/>
  <c r="J142"/>
  <c r="J101"/>
  <c i="3" r="T124"/>
  <c r="R128"/>
  <c r="T138"/>
  <c r="T145"/>
  <c i="4" r="R126"/>
  <c r="T137"/>
  <c r="R153"/>
  <c r="T170"/>
  <c r="T198"/>
  <c r="T202"/>
  <c r="T205"/>
  <c i="5" r="P128"/>
  <c r="P127"/>
  <c r="T128"/>
  <c r="T127"/>
  <c r="BK132"/>
  <c r="T132"/>
  <c r="P140"/>
  <c r="T140"/>
  <c r="R152"/>
  <c i="2" r="R123"/>
  <c r="T129"/>
  <c r="R135"/>
  <c r="P142"/>
  <c i="3" r="R124"/>
  <c r="P128"/>
  <c r="R138"/>
  <c r="R145"/>
  <c i="4" r="P126"/>
  <c r="P137"/>
  <c r="P153"/>
  <c r="R170"/>
  <c r="P198"/>
  <c r="BK202"/>
  <c r="J202"/>
  <c r="J103"/>
  <c r="BK205"/>
  <c r="J205"/>
  <c r="J104"/>
  <c i="5" r="BK128"/>
  <c r="J128"/>
  <c r="J98"/>
  <c r="R128"/>
  <c r="R127"/>
  <c r="R132"/>
  <c r="R140"/>
  <c r="P152"/>
  <c r="R181"/>
  <c i="2" r="T123"/>
  <c r="R129"/>
  <c r="P135"/>
  <c r="T142"/>
  <c i="3" r="BK124"/>
  <c r="J124"/>
  <c r="J98"/>
  <c r="BK128"/>
  <c r="J128"/>
  <c r="J99"/>
  <c r="BK138"/>
  <c r="J138"/>
  <c r="J101"/>
  <c r="P145"/>
  <c i="4" r="T126"/>
  <c r="R137"/>
  <c r="T153"/>
  <c r="P170"/>
  <c r="R198"/>
  <c r="R202"/>
  <c r="R205"/>
  <c i="5" r="P132"/>
  <c r="BK140"/>
  <c r="J140"/>
  <c r="J101"/>
  <c r="BK152"/>
  <c r="J152"/>
  <c r="J102"/>
  <c r="T152"/>
  <c r="BK181"/>
  <c r="J181"/>
  <c r="J104"/>
  <c r="P181"/>
  <c r="T181"/>
  <c r="BK196"/>
  <c r="J196"/>
  <c r="J105"/>
  <c r="P196"/>
  <c r="R196"/>
  <c r="T196"/>
  <c r="BK201"/>
  <c r="J201"/>
  <c r="J106"/>
  <c r="P201"/>
  <c r="R201"/>
  <c r="T201"/>
  <c i="3" r="BK136"/>
  <c r="J136"/>
  <c r="J100"/>
  <c i="5" r="BK179"/>
  <c r="J179"/>
  <c r="J103"/>
  <c i="4" r="J126"/>
  <c r="J98"/>
  <c i="5" r="J120"/>
  <c r="F123"/>
  <c r="BE129"/>
  <c r="BE136"/>
  <c r="BE144"/>
  <c r="BE145"/>
  <c r="BE146"/>
  <c r="BE148"/>
  <c r="BE149"/>
  <c r="BE158"/>
  <c r="BE160"/>
  <c r="BE161"/>
  <c r="BE163"/>
  <c r="BE164"/>
  <c r="BE165"/>
  <c r="BE166"/>
  <c r="BE170"/>
  <c r="BE171"/>
  <c r="BE173"/>
  <c r="BE174"/>
  <c r="BE175"/>
  <c r="BE177"/>
  <c r="BE178"/>
  <c r="BE182"/>
  <c r="BE184"/>
  <c r="BE188"/>
  <c r="BE191"/>
  <c r="BE199"/>
  <c r="BE204"/>
  <c r="E116"/>
  <c r="BE133"/>
  <c r="BE138"/>
  <c r="BE147"/>
  <c r="BE150"/>
  <c r="BE189"/>
  <c r="BE190"/>
  <c r="BE197"/>
  <c r="BE198"/>
  <c r="BE137"/>
  <c r="BE151"/>
  <c r="BE153"/>
  <c r="BE154"/>
  <c r="BE155"/>
  <c r="BE156"/>
  <c r="BE159"/>
  <c r="BE167"/>
  <c r="BE168"/>
  <c r="BE169"/>
  <c r="BE176"/>
  <c r="BE180"/>
  <c r="BE183"/>
  <c r="BE193"/>
  <c r="BE194"/>
  <c r="BE200"/>
  <c r="BE202"/>
  <c r="BE130"/>
  <c r="BE134"/>
  <c r="BE135"/>
  <c r="BE139"/>
  <c r="BE141"/>
  <c r="BE142"/>
  <c r="BE143"/>
  <c r="BE157"/>
  <c r="BE162"/>
  <c r="BE172"/>
  <c r="BE185"/>
  <c r="BE186"/>
  <c r="BE187"/>
  <c r="BE192"/>
  <c r="BE195"/>
  <c r="BE203"/>
  <c i="4" r="J89"/>
  <c r="F92"/>
  <c r="E114"/>
  <c r="BE133"/>
  <c r="BE136"/>
  <c r="BE142"/>
  <c r="BE151"/>
  <c r="BE166"/>
  <c r="BE176"/>
  <c r="BE180"/>
  <c r="BE182"/>
  <c r="BE193"/>
  <c r="BE197"/>
  <c r="BE204"/>
  <c r="BE127"/>
  <c r="BE128"/>
  <c r="BE129"/>
  <c r="BE130"/>
  <c r="BE135"/>
  <c r="BE148"/>
  <c r="BE152"/>
  <c r="BE155"/>
  <c r="BE156"/>
  <c r="BE162"/>
  <c r="BE163"/>
  <c r="BE178"/>
  <c r="BE179"/>
  <c r="BE183"/>
  <c r="BE131"/>
  <c r="BE134"/>
  <c r="BE144"/>
  <c r="BE149"/>
  <c r="BE150"/>
  <c r="BE158"/>
  <c r="BE165"/>
  <c r="BE169"/>
  <c r="BE173"/>
  <c r="BE177"/>
  <c r="BE184"/>
  <c r="BE186"/>
  <c r="BE195"/>
  <c r="BE196"/>
  <c r="BE199"/>
  <c r="BE201"/>
  <c r="BE132"/>
  <c r="BE138"/>
  <c r="BE140"/>
  <c r="BE146"/>
  <c r="BE154"/>
  <c r="BE160"/>
  <c r="BE167"/>
  <c r="BE168"/>
  <c r="BE171"/>
  <c r="BE174"/>
  <c r="BE175"/>
  <c r="BE181"/>
  <c r="BE185"/>
  <c r="BE187"/>
  <c r="BE189"/>
  <c r="BE191"/>
  <c r="BE200"/>
  <c r="BE203"/>
  <c r="BE206"/>
  <c r="BE207"/>
  <c r="BE208"/>
  <c r="BE209"/>
  <c r="BE211"/>
  <c i="3" r="J116"/>
  <c r="BE125"/>
  <c r="BE130"/>
  <c r="BE144"/>
  <c r="F119"/>
  <c r="BE126"/>
  <c r="BE141"/>
  <c r="BE142"/>
  <c r="BE143"/>
  <c r="BE127"/>
  <c r="BE129"/>
  <c r="BE132"/>
  <c r="BE133"/>
  <c r="BE134"/>
  <c r="BE135"/>
  <c r="BE137"/>
  <c r="BE139"/>
  <c r="BE151"/>
  <c r="E85"/>
  <c r="BE131"/>
  <c r="BE140"/>
  <c r="BE146"/>
  <c r="BE147"/>
  <c r="BE149"/>
  <c r="BE150"/>
  <c i="2" r="J115"/>
  <c r="BE124"/>
  <c r="BE131"/>
  <c r="BE132"/>
  <c r="BE134"/>
  <c r="BE137"/>
  <c r="BE141"/>
  <c r="BE143"/>
  <c r="BE145"/>
  <c r="E111"/>
  <c r="F118"/>
  <c r="BE128"/>
  <c r="BE127"/>
  <c r="BE130"/>
  <c r="BE133"/>
  <c r="BE125"/>
  <c r="BE126"/>
  <c r="BE136"/>
  <c r="BE138"/>
  <c r="BE139"/>
  <c r="BE140"/>
  <c r="BE146"/>
  <c r="F34"/>
  <c i="1" r="BA95"/>
  <c i="2" r="F37"/>
  <c i="1" r="BD95"/>
  <c i="3" r="F34"/>
  <c i="1" r="BA96"/>
  <c i="4" r="F36"/>
  <c i="1" r="BC97"/>
  <c i="5" r="F36"/>
  <c i="1" r="BC98"/>
  <c i="2" r="J34"/>
  <c i="1" r="AW95"/>
  <c i="3" r="F35"/>
  <c i="1" r="BB96"/>
  <c i="3" r="F36"/>
  <c i="1" r="BC96"/>
  <c i="4" r="F34"/>
  <c i="1" r="BA97"/>
  <c i="5" r="F35"/>
  <c i="1" r="BB98"/>
  <c i="2" r="F35"/>
  <c i="1" r="BB95"/>
  <c i="3" r="J34"/>
  <c i="1" r="AW96"/>
  <c i="4" r="F35"/>
  <c i="1" r="BB97"/>
  <c i="5" r="J34"/>
  <c i="1" r="AW98"/>
  <c i="5" r="F37"/>
  <c i="1" r="BD98"/>
  <c i="2" r="F36"/>
  <c i="1" r="BC95"/>
  <c i="3" r="F37"/>
  <c i="1" r="BD96"/>
  <c i="4" r="F37"/>
  <c i="1" r="BD97"/>
  <c i="4" r="J34"/>
  <c i="1" r="AW97"/>
  <c i="5" r="F34"/>
  <c i="1" r="BA98"/>
  <c i="5" l="1" r="R131"/>
  <c i="3" r="R123"/>
  <c r="R122"/>
  <c i="5" r="T131"/>
  <c i="4" r="R125"/>
  <c r="R124"/>
  <c r="T125"/>
  <c r="T124"/>
  <c i="5" r="R126"/>
  <c r="T126"/>
  <c i="3" r="T123"/>
  <c r="T122"/>
  <c i="5" r="P131"/>
  <c i="2" r="T122"/>
  <c r="T121"/>
  <c i="4" r="P125"/>
  <c r="P124"/>
  <c i="1" r="AU97"/>
  <c i="2" r="R122"/>
  <c r="R121"/>
  <c i="5" r="BK131"/>
  <c r="J131"/>
  <c r="J99"/>
  <c r="P126"/>
  <c i="1" r="AU98"/>
  <c i="4" r="BK125"/>
  <c r="BK124"/>
  <c r="J124"/>
  <c i="3" r="P123"/>
  <c r="P122"/>
  <c i="1" r="AU96"/>
  <c i="2" r="P122"/>
  <c r="P121"/>
  <c i="1" r="AU95"/>
  <c i="5" r="BK127"/>
  <c r="J127"/>
  <c r="J97"/>
  <c r="J132"/>
  <c r="J100"/>
  <c i="2" r="BK122"/>
  <c r="J122"/>
  <c r="J97"/>
  <c i="3" r="BK123"/>
  <c r="J123"/>
  <c r="J97"/>
  <c r="F33"/>
  <c i="1" r="AZ96"/>
  <c i="4" r="F33"/>
  <c i="1" r="AZ97"/>
  <c r="BA94"/>
  <c r="AW94"/>
  <c r="AK30"/>
  <c i="2" r="F33"/>
  <c i="1" r="AZ95"/>
  <c i="4" r="J33"/>
  <c i="1" r="AV97"/>
  <c r="AT97"/>
  <c r="BC94"/>
  <c r="AY94"/>
  <c i="4" r="J30"/>
  <c i="1" r="AG97"/>
  <c i="3" r="J33"/>
  <c i="1" r="AV96"/>
  <c r="AT96"/>
  <c r="BD94"/>
  <c r="W33"/>
  <c i="5" r="F33"/>
  <c i="1" r="AZ98"/>
  <c i="2" r="J33"/>
  <c i="1" r="AV95"/>
  <c r="AT95"/>
  <c i="5" r="J33"/>
  <c i="1" r="AV98"/>
  <c r="AT98"/>
  <c r="BB94"/>
  <c r="AX94"/>
  <c i="2" l="1" r="BK121"/>
  <c r="J121"/>
  <c r="J96"/>
  <c i="4" r="J125"/>
  <c r="J97"/>
  <c i="3" r="BK122"/>
  <c r="J122"/>
  <c i="5" r="BK126"/>
  <c r="J126"/>
  <c r="J96"/>
  <c i="4" r="J96"/>
  <c r="J39"/>
  <c i="1" r="AN97"/>
  <c r="AU94"/>
  <c r="AZ94"/>
  <c r="AV94"/>
  <c r="AK29"/>
  <c i="3" r="J30"/>
  <c i="1" r="AG96"/>
  <c r="W30"/>
  <c r="W31"/>
  <c r="W32"/>
  <c i="3" l="1" r="J39"/>
  <c r="J96"/>
  <c i="1" r="AN96"/>
  <c i="2" r="J30"/>
  <c i="1" r="AG95"/>
  <c i="5" r="J30"/>
  <c i="1" r="AG98"/>
  <c r="W29"/>
  <c r="AT94"/>
  <c i="5" l="1" r="J39"/>
  <c i="2" r="J39"/>
  <c i="1" r="AN95"/>
  <c r="AN98"/>
  <c r="AG94"/>
  <c r="AK26"/>
  <c l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<sst xmlns="http://schemas.openxmlformats.org/spreadsheetml/2006/main">
  <si>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</si>
  <si>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</si>
  <si>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</si>
  <si>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</si>
  <si>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</si>
  <si>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{be28a86f-0b6c-400c-b949-2150383bbb3f}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</si>
  <si>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</si>
  <si>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</si>
  <si>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</si>
  <si>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</si>
  <si>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</si>
  <si>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</si>
  <si>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</si>
  <si>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</si>
  <si>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331024_etapa_II_cas2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</si>
  <si>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</si>
  <si>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</si>
  <si>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Gymnázium Blansko - rekonstrukce, rozvodů teplé a studené vody, odpadů,topné soustavy a kotelny</t>
  </si>
  <si>
    <t>KSO:</t>
  </si>
  <si>
    <t>CC-CZ:</t>
  </si>
  <si>
    <t>Místo:</t>
  </si>
  <si>
    <t xml:space="preserve">Gymnázium Blansko, příspěvková organizace,Seifert </t>
  </si>
  <si>
    <t>Datum:</t>
  </si>
  <si>
    <t>17. 1. 2025</t>
  </si>
  <si>
    <t>Zadavatel:</t>
  </si>
  <si>
    <t>IČ:</t>
  </si>
  <si>
    <t>DIČ:</t>
  </si>
  <si>
    <t>Uchazeč:</t>
  </si>
  <si>
    <t>Vyplň údaj</t>
  </si>
  <si>
    <t>Projektant:</t>
  </si>
  <si>
    <t>V-PROJEKT Prostějov, v.o.s.</t>
  </si>
  <si>
    <t>True</t>
  </si>
  <si>
    <t>Zpracovatel:</t>
  </si>
  <si>
    <t>Jungmann Adam</t>
  </si>
  <si>
    <t>Poznámka:</t>
  </si>
  <si>
    <t>ETAPA II. - část 2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</si>
  <si>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</si>
  <si>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</si>
  <si>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</si>
  <si>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</si>
  <si>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</si>
  <si>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</si>
  <si>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</si>
  <si>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</si>
  <si>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</si>
  <si>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</si>
  <si>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</si>
  <si>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</si>
  <si>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</si>
  <si>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</si>
  <si>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</si>
  <si>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</si>
  <si>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</si>
  <si>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</si>
  <si>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</si>
  <si>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</si>
  <si>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</si>
  <si>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</si>
  <si>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</si>
  <si>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</si>
  <si>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</si>
  <si>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</si>
  <si>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</si>
  <si>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</si>
  <si>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</si>
  <si>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</si>
  <si>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</si>
  <si>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</si>
  <si>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</si>
  <si>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</si>
  <si>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</si>
  <si>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</si>
  <si>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</si>
  <si>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</si>
  <si>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</si>
  <si>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</si>
  <si>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</si>
  <si>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</si>
  <si>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</si>
  <si>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</si>
  <si>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</si>
  <si>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331024_D_UT-SO01</t>
  </si>
  <si>
    <t>Gymnázium Blansko - rekonstrukce rozvodů teplé a studené vody, odpadů, topné soustavy a kotelny</t>
  </si>
  <si>
    <t>STA</t>
  </si>
  <si>
    <t>1</t>
  </si>
  <si>
    <t>{107e15c4-c1eb-43a1-b938-b7832b4b8067}</t>
  </si>
  <si>
    <t>2</t>
  </si>
  <si>
    <t>331024_D_ZTI-SO01</t>
  </si>
  <si>
    <t>{30d705c0-e763-45d5-99d3-a6fc7d883c63}</t>
  </si>
  <si>
    <t>331024_M_UT-SO01</t>
  </si>
  <si>
    <t>{636c1652-9ee5-450c-a021-1d091eb9c2b5}</t>
  </si>
  <si>
    <t>331024_M_ZTI-SO01</t>
  </si>
  <si>
    <t>{356991a6-3baa-48a9-aebc-46e355cb7954}</t>
  </si>
  <si>
    <t>KRYCÍ LIST SOUPISU PRACÍ</t>
  </si>
  <si>
    <t>Objekt:</t>
  </si>
  <si>
    <t>331024_D_UT-SO01 - Gymnázium Blansko - rekonstrukce rozvodů teplé a studené vody, odpadů, topné soustavy a kotelny</t>
  </si>
  <si>
    <t>REKAPITULACE ČLENĚNÍ SOUPISU PRACÍ</t>
  </si>
  <si>
    <t>Kód dílu - Popis</t>
  </si>
  <si>
    <t>Cena celkem [CZK]</t>
  </si>
  <si>
    <t>Náklady ze soupisu prací</t>
  </si>
  <si>
    <t>-1</t>
  </si>
  <si>
    <t>PSV - PSV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</si>
  <si>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</si>
  <si>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</si>
  <si>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</si>
  <si>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930 - Hodinove zuctovaci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</si>
  <si>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</si>
  <si>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</si>
  <si>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</si>
  <si>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</si>
  <si>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</si>
  <si>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</si>
  <si>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</si>
  <si>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</si>
  <si>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</si>
  <si>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</si>
  <si>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</si>
  <si>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</si>
  <si>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</si>
  <si>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</si>
  <si>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ROZPOCET</t>
  </si>
  <si>
    <t>733</t>
  </si>
  <si>
    <t>Ústřední vytápění - rozvodné potrubí</t>
  </si>
  <si>
    <t>62</t>
  </si>
  <si>
    <t>K</t>
  </si>
  <si>
    <t>733110803</t>
  </si>
  <si>
    <t>Demontáž potrubí ocelového závitového DN do 15</t>
  </si>
  <si>
    <t>m</t>
  </si>
  <si>
    <t>CS ÚRS 2025 01</t>
  </si>
  <si>
    <t>16</t>
  </si>
  <si>
    <t>1227377834</t>
  </si>
  <si>
    <t>47</t>
  </si>
  <si>
    <t>733110806</t>
  </si>
  <si>
    <t>Demontáž potrubí ocelového závitového do DN 32</t>
  </si>
  <si>
    <t>-1360304611</t>
  </si>
  <si>
    <t>48</t>
  </si>
  <si>
    <t>733110808</t>
  </si>
  <si>
    <t>Demontáž potrubí ocelového závitového do DN 50</t>
  </si>
  <si>
    <t>873259955</t>
  </si>
  <si>
    <t>61</t>
  </si>
  <si>
    <t>733110810</t>
  </si>
  <si>
    <t>Demontáž potrubí ocelového závitového DN přes 50 do 80</t>
  </si>
  <si>
    <t>-800103757</t>
  </si>
  <si>
    <t>59</t>
  </si>
  <si>
    <t>733890803</t>
  </si>
  <si>
    <t>Přemístění potrubí demontovaného vodorovně do 100 m v objektech výšky přes 6 do 24 m</t>
  </si>
  <si>
    <t>t</t>
  </si>
  <si>
    <t>625583127</t>
  </si>
  <si>
    <t>734</t>
  </si>
  <si>
    <t>Ústřední vytápění - armatury</t>
  </si>
  <si>
    <t>63</t>
  </si>
  <si>
    <t>734200811</t>
  </si>
  <si>
    <t>Demontáž armatury závitové s jedním závitem přes G 1/2 do G 1/2</t>
  </si>
  <si>
    <t>kus</t>
  </si>
  <si>
    <t>-1657270109</t>
  </si>
  <si>
    <t>45</t>
  </si>
  <si>
    <t>734200821</t>
  </si>
  <si>
    <t>Demontáž armatury závitové se dvěma závity do G 1/2</t>
  </si>
  <si>
    <t>-1446892592</t>
  </si>
  <si>
    <t>46</t>
  </si>
  <si>
    <t>734200822</t>
  </si>
  <si>
    <t>Demontáž armatury závitové se dvěma závity do G 1</t>
  </si>
  <si>
    <t>1130242692</t>
  </si>
  <si>
    <t>52</t>
  </si>
  <si>
    <t>734200823</t>
  </si>
  <si>
    <t>Demontáž armatury závitové se dvěma závity do G 6/4</t>
  </si>
  <si>
    <t>-1371941715</t>
  </si>
  <si>
    <t>58</t>
  </si>
  <si>
    <t>734890803</t>
  </si>
  <si>
    <t>Přemístění demontovaných armatur vodorovně do 100 m v objektech výšky přes 6 do 24 m</t>
  </si>
  <si>
    <t>718133243</t>
  </si>
  <si>
    <t>735</t>
  </si>
  <si>
    <t>Ústřední vytápění - otopná tělesa</t>
  </si>
  <si>
    <t>66</t>
  </si>
  <si>
    <t>735121810</t>
  </si>
  <si>
    <t>Demontáž otopného tělesa ocelového článkového</t>
  </si>
  <si>
    <t>m2</t>
  </si>
  <si>
    <t>-532431705</t>
  </si>
  <si>
    <t>40</t>
  </si>
  <si>
    <t>735151821</t>
  </si>
  <si>
    <t>Demontáž otopného tělesa panelového dvouřadého délka do 1500 mm</t>
  </si>
  <si>
    <t>-190631511</t>
  </si>
  <si>
    <t>41</t>
  </si>
  <si>
    <t>735151822</t>
  </si>
  <si>
    <t>Demontáž otopného tělesa panelového dvouřadého délka do 2820 mm</t>
  </si>
  <si>
    <t>-1169544148</t>
  </si>
  <si>
    <t>64</t>
  </si>
  <si>
    <t>735151831</t>
  </si>
  <si>
    <t>Demontáž otopného tělesa panelového třířadého délka do 1500 mm</t>
  </si>
  <si>
    <t>-2129880843</t>
  </si>
  <si>
    <t>65</t>
  </si>
  <si>
    <t>735151832</t>
  </si>
  <si>
    <t>Demontáž otopného tělesa panelového třířadého délka do 2820 mm</t>
  </si>
  <si>
    <t>1920642110</t>
  </si>
  <si>
    <t>60</t>
  </si>
  <si>
    <t>735890803</t>
  </si>
  <si>
    <t>Přemístění demontovaného otopného tělesa vodorovně 100 m v objektech výšky přes 12 do 24 m</t>
  </si>
  <si>
    <t>-1950415722</t>
  </si>
  <si>
    <t>930</t>
  </si>
  <si>
    <t>Hodinove zuctovaci sazby</t>
  </si>
  <si>
    <t>50</t>
  </si>
  <si>
    <t>9300000051</t>
  </si>
  <si>
    <t>Likvidace vybouraných a demontovaných hmot kovových</t>
  </si>
  <si>
    <t>T</t>
  </si>
  <si>
    <t>4</t>
  </si>
  <si>
    <t>647452121</t>
  </si>
  <si>
    <t>P</t>
  </si>
  <si>
    <t>Poznámka k položce:_x000d_
Likvidace kovových hmot bude likvidována po dohodě s investorem, vyučtována dle reálných hmotností a nákladů.</t>
  </si>
  <si>
    <t>35</t>
  </si>
  <si>
    <t>930000018</t>
  </si>
  <si>
    <t>Koordinace profesí</t>
  </si>
  <si>
    <t>H</t>
  </si>
  <si>
    <t>1657089315</t>
  </si>
  <si>
    <t>56</t>
  </si>
  <si>
    <t>930000011</t>
  </si>
  <si>
    <t>Vypouštění systému</t>
  </si>
  <si>
    <t>381419592</t>
  </si>
  <si>
    <t>331024_D_ZTI-SO01 - Gymnázium Blansko - rekonstrukce rozvodů teplé a studené vody, odpadů, topné soustavy a kotelny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</si>
  <si>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</si>
  <si>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</si>
  <si>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</si>
  <si>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</si>
  <si>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</si>
  <si>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>Práce a dodávky PSV</t>
  </si>
  <si>
    <t>721</t>
  </si>
  <si>
    <t>Zdravotechnika - vnitřní kanalizace</t>
  </si>
  <si>
    <t>721140802</t>
  </si>
  <si>
    <t>Demontáž potrubí litinové do DN 100</t>
  </si>
  <si>
    <t>-2120274980</t>
  </si>
  <si>
    <t>721171803</t>
  </si>
  <si>
    <t>Demontáž potrubí z PVC do D 75</t>
  </si>
  <si>
    <t>-2028281681</t>
  </si>
  <si>
    <t>28</t>
  </si>
  <si>
    <t>721290823</t>
  </si>
  <si>
    <t>Přemístění vnitrostaveništní demontovaných hmot vnitřní kanalizace v objektech výšky do 24 m</t>
  </si>
  <si>
    <t>386486255</t>
  </si>
  <si>
    <t>722</t>
  </si>
  <si>
    <t>Zdravotechnika - vnitřní vodovod</t>
  </si>
  <si>
    <t>722130801</t>
  </si>
  <si>
    <t>Demontáž potrubí ocelové pozinkované závitové do DN 25</t>
  </si>
  <si>
    <t>-592009322</t>
  </si>
  <si>
    <t>5</t>
  </si>
  <si>
    <t>722130802</t>
  </si>
  <si>
    <t>Demontáž potrubí ocelové pozinkované závitové do DN 40</t>
  </si>
  <si>
    <t>-119485316</t>
  </si>
  <si>
    <t>22</t>
  </si>
  <si>
    <t>722130803</t>
  </si>
  <si>
    <t>Demontáž potrubí ocelové pozinkované závitové do DN 50</t>
  </si>
  <si>
    <t>-1852835195</t>
  </si>
  <si>
    <t>24</t>
  </si>
  <si>
    <t>722130805</t>
  </si>
  <si>
    <t>Demontáž potrubí ocelové pozinkované závitové do DN 80</t>
  </si>
  <si>
    <t>1995419867</t>
  </si>
  <si>
    <t>6</t>
  </si>
  <si>
    <t>722181812</t>
  </si>
  <si>
    <t>Demontáž plstěných pásů z trub do D 50</t>
  </si>
  <si>
    <t>761211368</t>
  </si>
  <si>
    <t>25</t>
  </si>
  <si>
    <t>722181817</t>
  </si>
  <si>
    <t>Demontáž plstěných pásů z trub do D 150</t>
  </si>
  <si>
    <t>909755273</t>
  </si>
  <si>
    <t>29</t>
  </si>
  <si>
    <t>722290823</t>
  </si>
  <si>
    <t>Přemístění vnitrostaveništní demontovaných hmot pro vnitřní vodovod v objektech výšky do 24 m</t>
  </si>
  <si>
    <t>629111769</t>
  </si>
  <si>
    <t>724</t>
  </si>
  <si>
    <t>Zdravotechnika - strojní vybavení</t>
  </si>
  <si>
    <t>32</t>
  </si>
  <si>
    <t>724233010</t>
  </si>
  <si>
    <t>Nádoba expanzní tlaková pro akumulační ohřev TV průtočná s membránou závitové připojení PN 1,0 o objemu 2 l</t>
  </si>
  <si>
    <t>soubor</t>
  </si>
  <si>
    <t>-1726657015</t>
  </si>
  <si>
    <t>725</t>
  </si>
  <si>
    <t>Zdravotechnika - zařizovací předměty</t>
  </si>
  <si>
    <t>9</t>
  </si>
  <si>
    <t>725210821</t>
  </si>
  <si>
    <t>Demontáž umyvadel bez výtokových armatur</t>
  </si>
  <si>
    <t>-2002448327</t>
  </si>
  <si>
    <t>31</t>
  </si>
  <si>
    <t>725310823</t>
  </si>
  <si>
    <t>Demontáž dřez jednoduchý vestavěný v kuchyňských sestavách bez výtokových armatur</t>
  </si>
  <si>
    <t>867116846</t>
  </si>
  <si>
    <t>11</t>
  </si>
  <si>
    <t>7253300001</t>
  </si>
  <si>
    <t>Demontáž požarního hydrantu</t>
  </si>
  <si>
    <t>-63902182</t>
  </si>
  <si>
    <t>13</t>
  </si>
  <si>
    <t>725820801</t>
  </si>
  <si>
    <t>Demontáž baterie nástěnné do G 3 / 4</t>
  </si>
  <si>
    <t>-936132740</t>
  </si>
  <si>
    <t>15</t>
  </si>
  <si>
    <t>725860811</t>
  </si>
  <si>
    <t>Demontáž uzávěrů zápachu jednoduchých</t>
  </si>
  <si>
    <t>822900509</t>
  </si>
  <si>
    <t>30</t>
  </si>
  <si>
    <t>725590813</t>
  </si>
  <si>
    <t>Přemístění vnitrostaveništní demontovaných zařizovacích předmětů v objektech výšky do 24 m</t>
  </si>
  <si>
    <t>1126384136</t>
  </si>
  <si>
    <t>26</t>
  </si>
  <si>
    <t>930000005</t>
  </si>
  <si>
    <t>Likvidace vybouraných a demontovaných hmot nekovových</t>
  </si>
  <si>
    <t>2066469104</t>
  </si>
  <si>
    <t>27</t>
  </si>
  <si>
    <t>1335362478</t>
  </si>
  <si>
    <t>17</t>
  </si>
  <si>
    <t>Nepředvídatelné práce a úkony</t>
  </si>
  <si>
    <t>1494904944</t>
  </si>
  <si>
    <t>18</t>
  </si>
  <si>
    <t>-2007849</t>
  </si>
  <si>
    <t>19</t>
  </si>
  <si>
    <t>930005062</t>
  </si>
  <si>
    <t>Uzavření a vypuštění stávajících rozvodů vody</t>
  </si>
  <si>
    <t>-136761760</t>
  </si>
  <si>
    <t>331024_M_UT-SO01 - Gymnázium Blansko - rekonstrukce rozvodů teplé a studené vody, odpadů, topné soustavy a kotelny</t>
  </si>
  <si>
    <t xml:space="preserve">    713 - Izolace tepelné</t>
  </si>
  <si>
    <t xml:space="preserve">    767 - kovove stavebni konstrukce</t>
  </si>
  <si>
    <t xml:space="preserve">    783 - Dokončovací práce - nátěry</t>
  </si>
  <si>
    <t xml:space="preserve">    930 - Hodinové a zůčtovací sazby</t>
  </si>
  <si>
    <t>713</t>
  </si>
  <si>
    <t>Izolace tepelné</t>
  </si>
  <si>
    <t>76</t>
  </si>
  <si>
    <t>M</t>
  </si>
  <si>
    <t>63154531</t>
  </si>
  <si>
    <t>pouzdro izolační potrubní z minerální vlny s Al fólií max. 250/100 °C 28/30mm</t>
  </si>
  <si>
    <t>-548897470</t>
  </si>
  <si>
    <t>82</t>
  </si>
  <si>
    <t>63154532</t>
  </si>
  <si>
    <t>pouzdro izolační potrubní z minerální vlny s Al fólií max. 250/100 °C 35/30mm</t>
  </si>
  <si>
    <t>172133813</t>
  </si>
  <si>
    <t>131</t>
  </si>
  <si>
    <t>63154573</t>
  </si>
  <si>
    <t>pouzdro izolační potrubní z minerální vlny s Al fólií max. 250/100°C 42/40mm</t>
  </si>
  <si>
    <t>1283147271</t>
  </si>
  <si>
    <t>78</t>
  </si>
  <si>
    <t>63154574</t>
  </si>
  <si>
    <t>pouzdro izolační potrubní z minerální vlny s Al fólií max. 250/100 °C 48/40mm</t>
  </si>
  <si>
    <t>678710403</t>
  </si>
  <si>
    <t>79</t>
  </si>
  <si>
    <t>63154605</t>
  </si>
  <si>
    <t>pouzdro izolační potrubní z minerální vlny s Al fólií max. 250/100 °C 60/50mm</t>
  </si>
  <si>
    <t>-1400140388</t>
  </si>
  <si>
    <t>80</t>
  </si>
  <si>
    <t>63154607</t>
  </si>
  <si>
    <t>pouzdro izolační potrubní z minerální vlny s Al fólií max. 250/100 °C 76/50mm</t>
  </si>
  <si>
    <t>-1016218074</t>
  </si>
  <si>
    <t>81</t>
  </si>
  <si>
    <t>63154033</t>
  </si>
  <si>
    <t>pouzdro izolační potrubní z minerální vlny s Al fólií max. 250/100 °C 89/60mm</t>
  </si>
  <si>
    <t>821129607</t>
  </si>
  <si>
    <t>713463311</t>
  </si>
  <si>
    <t>Montáž izolace tepelné potrubí potrubními pouzdry s Al fólií s přesahem Al páskou 1x D do 50 mm</t>
  </si>
  <si>
    <t>1745550908</t>
  </si>
  <si>
    <t>713463312</t>
  </si>
  <si>
    <t>Montáž izolace tepelné potrubí potrubními pouzdry s Al fólií s přesahem Al páskou 1x D do 100 mm</t>
  </si>
  <si>
    <t>1107270028</t>
  </si>
  <si>
    <t>84</t>
  </si>
  <si>
    <t>998713103</t>
  </si>
  <si>
    <t>Přesun hmot tonážní pro izolace tepelné v objektech v do 24 m</t>
  </si>
  <si>
    <t>-890546716</t>
  </si>
  <si>
    <t>49</t>
  </si>
  <si>
    <t>733111113</t>
  </si>
  <si>
    <t>Potrubí ocelové závitové bezešvé běžné v kotelnách nebo strojovnách DN 15</t>
  </si>
  <si>
    <t>1907292729</t>
  </si>
  <si>
    <t>Poznámka k položce:_x000d_
materiál pro úpravu přípojek a dopojení nových těles_x000d_
materiál na osazení šoupat</t>
  </si>
  <si>
    <t>733111114</t>
  </si>
  <si>
    <t>Potrubí ocelové závitové bezešvé běžné v kotelnách nebo strojovnách DN 20</t>
  </si>
  <si>
    <t>2048557573</t>
  </si>
  <si>
    <t>72</t>
  </si>
  <si>
    <t>733111115</t>
  </si>
  <si>
    <t>Potrubí ocelové závitové bezešvé běžné v kotelnách nebo strojovnách DN 25</t>
  </si>
  <si>
    <t>-1822042585</t>
  </si>
  <si>
    <t>Poznámka k položce:_x000d_
materiál na osazení šoupat</t>
  </si>
  <si>
    <t>73</t>
  </si>
  <si>
    <t>733111116</t>
  </si>
  <si>
    <t>Potrubí ocelové závitové bezešvé běžné v kotelnách nebo strojovnách DN 32</t>
  </si>
  <si>
    <t>-1752280568</t>
  </si>
  <si>
    <t>74</t>
  </si>
  <si>
    <t>733111117</t>
  </si>
  <si>
    <t>Potrubí ocelové závitové bezešvé běžné v kotelnách nebo strojovnách DN 40</t>
  </si>
  <si>
    <t>-342474945</t>
  </si>
  <si>
    <t>733190107</t>
  </si>
  <si>
    <t>Zkouška těs potrubí závit -DN 40</t>
  </si>
  <si>
    <t>502636201</t>
  </si>
  <si>
    <t>129</t>
  </si>
  <si>
    <t>733222302</t>
  </si>
  <si>
    <t>Potrubí měděné polotvrdé spojované lisováním D 15x1 mm</t>
  </si>
  <si>
    <t>116304085</t>
  </si>
  <si>
    <t>130</t>
  </si>
  <si>
    <t>733291101</t>
  </si>
  <si>
    <t>Zkouška těsnosti potrubí spojované lisováním do D 35x1,5</t>
  </si>
  <si>
    <t>650795296</t>
  </si>
  <si>
    <t>85</t>
  </si>
  <si>
    <t>998733103</t>
  </si>
  <si>
    <t>Přesun hmot tonážní pro rozvody potrubí v objektech v do 24 m</t>
  </si>
  <si>
    <t>-1497242963</t>
  </si>
  <si>
    <t>10</t>
  </si>
  <si>
    <t>998733193</t>
  </si>
  <si>
    <t>Příplatek k přesunu hmot tonážní 733 za zvětšený přesun do 500 m</t>
  </si>
  <si>
    <t>198692321</t>
  </si>
  <si>
    <t>734209113</t>
  </si>
  <si>
    <t>Montáž armatury závitové s dvěma závity G 1/2</t>
  </si>
  <si>
    <t>-1236090020</t>
  </si>
  <si>
    <t>111</t>
  </si>
  <si>
    <t>734271144</t>
  </si>
  <si>
    <t>Šoupátko závitové uzavírací G 3/4 PN 16 do 80°C</t>
  </si>
  <si>
    <t>-1939630303</t>
  </si>
  <si>
    <t>42</t>
  </si>
  <si>
    <t>734271145</t>
  </si>
  <si>
    <t>Šoupátko závitové uzavírací G 1 PN 16 do 80°C</t>
  </si>
  <si>
    <t>101800255</t>
  </si>
  <si>
    <t>Poznámka k položce:_x000d_
pro uzavírání stoupacích potrubí viz výkres</t>
  </si>
  <si>
    <t>43</t>
  </si>
  <si>
    <t>734271146</t>
  </si>
  <si>
    <t>Šoupátko závitové uzavírací G 5/4 PN 16 do 80°C</t>
  </si>
  <si>
    <t>1538757899</t>
  </si>
  <si>
    <t>44</t>
  </si>
  <si>
    <t>734271147</t>
  </si>
  <si>
    <t>Šoupátko závitové uzavírací G 6/4 PN 16 do 80°C</t>
  </si>
  <si>
    <t>605152345</t>
  </si>
  <si>
    <t>132</t>
  </si>
  <si>
    <t>734291123</t>
  </si>
  <si>
    <t>Kohout plnící a vypouštěcí G 1/2 PN 10 do 90°C závitový</t>
  </si>
  <si>
    <t>-1493775745</t>
  </si>
  <si>
    <t>14</t>
  </si>
  <si>
    <t>734291951</t>
  </si>
  <si>
    <t>Zpětná montáž hlavice ručního a termostatického ovládání</t>
  </si>
  <si>
    <t>326801712</t>
  </si>
  <si>
    <t>Poznámka k položce:_x000d_
Kontrola zaregulování celého objektu pro finální nastavení termostatických ventilů, demontáž hlavic a montáž hlavic.</t>
  </si>
  <si>
    <t>734000570</t>
  </si>
  <si>
    <t>Termostatická hlavice proti odcizení a vandalismu</t>
  </si>
  <si>
    <t>ks</t>
  </si>
  <si>
    <t>-1232274038</t>
  </si>
  <si>
    <t>734000913</t>
  </si>
  <si>
    <t>Uzavíratelné regulovatelné šroubení DN15 na tělesa - přímé</t>
  </si>
  <si>
    <t>-1571730971</t>
  </si>
  <si>
    <t>734001052</t>
  </si>
  <si>
    <t>Termostatický ventil DN15 přímý s přednastavením, poniklovaný</t>
  </si>
  <si>
    <t>444726912</t>
  </si>
  <si>
    <t>83</t>
  </si>
  <si>
    <t>998734103</t>
  </si>
  <si>
    <t>Přesun hmot tonážní pro armatury v objektech v do 24 m</t>
  </si>
  <si>
    <t>679520788</t>
  </si>
  <si>
    <t>998734193</t>
  </si>
  <si>
    <t>Příplatek k přesunu hmot tonážní 734 za zvětšený přesun do 500 m</t>
  </si>
  <si>
    <t>-888634493</t>
  </si>
  <si>
    <t>735000912</t>
  </si>
  <si>
    <t>Vyregulování ventilu nebo kohoutu dvojregulačního s termostatickým ovládáním</t>
  </si>
  <si>
    <t>-1729184668</t>
  </si>
  <si>
    <t>Poznámka k položce:_x000d_
Kontrola přednastavení ventilů celého objektu. Pro finální projektované přednastavení. ETAPA 1 část, ETAPA 2 část.</t>
  </si>
  <si>
    <t>118</t>
  </si>
  <si>
    <t>735151472</t>
  </si>
  <si>
    <t>Otopné těleso panelové dvoudeskové 1 přídavná přestupní plocha výška/délka 600/500 mm výkon 644 W</t>
  </si>
  <si>
    <t>374497215</t>
  </si>
  <si>
    <t>116</t>
  </si>
  <si>
    <t>735151571</t>
  </si>
  <si>
    <t>Otopné těleso panelové dvoudeskové 2 přídavné přestupní plochy výška/délka 600/400 mm výkon 672 W</t>
  </si>
  <si>
    <t>1353765521</t>
  </si>
  <si>
    <t>114</t>
  </si>
  <si>
    <t>735151573</t>
  </si>
  <si>
    <t>Otopné těleso panelové dvoudeskové 2 přídavné přestupní plochy výška/délka 600/600 mm výkon 1007 W</t>
  </si>
  <si>
    <t>1627886320</t>
  </si>
  <si>
    <t>113</t>
  </si>
  <si>
    <t>735151577</t>
  </si>
  <si>
    <t>Otopné těleso panelové dvoudeskové 2 přídavné přestupní plochy výška/délka 600/1000 mm výkon 1679 W</t>
  </si>
  <si>
    <t>-949870385</t>
  </si>
  <si>
    <t>117</t>
  </si>
  <si>
    <t>735151580</t>
  </si>
  <si>
    <t>Otopné těleso panelové dvoudeskové 2 přídavné přestupní plochy výška/délka 600/1400 mm výkon 2351 W</t>
  </si>
  <si>
    <t>1238778236</t>
  </si>
  <si>
    <t>115</t>
  </si>
  <si>
    <t>735151581</t>
  </si>
  <si>
    <t>Otopné těleso panelové dvoudeskové 2 přídavné přestupní plochy výška/délka 600/1600 mm výkon 2686 W</t>
  </si>
  <si>
    <t>-1508847219</t>
  </si>
  <si>
    <t>121</t>
  </si>
  <si>
    <t>735151675</t>
  </si>
  <si>
    <t>Otopné těleso panelové třídeskové 3 přídavné přestupní plochy výška/délka 600/800 mm výkon 1925 W</t>
  </si>
  <si>
    <t>-2080577643</t>
  </si>
  <si>
    <t>119</t>
  </si>
  <si>
    <t>735151677</t>
  </si>
  <si>
    <t>Otopné těleso panelové třídeskové 3 přídavné přestupní plochy výška/délka 600/1000 mm výkon 2406 W</t>
  </si>
  <si>
    <t>-568350072</t>
  </si>
  <si>
    <t>123</t>
  </si>
  <si>
    <t>735151678</t>
  </si>
  <si>
    <t>Otopné těleso panelové třídeskové 3 přídavné přestupní plochy výška/délka 600/1100 mm výkon 2647 W</t>
  </si>
  <si>
    <t>209110597</t>
  </si>
  <si>
    <t>122</t>
  </si>
  <si>
    <t>735151679</t>
  </si>
  <si>
    <t>Otopné těleso panelové třídeskové 3 přídavné přestupní plochy výška/délka 600/1200 mm výkon 2887 W</t>
  </si>
  <si>
    <t>-215153165</t>
  </si>
  <si>
    <t>120</t>
  </si>
  <si>
    <t>735151680</t>
  </si>
  <si>
    <t>Otopné těleso panelové třídeskové 3 přídavné přestupní plochy výška/délka 600/1400 mm výkon 3368 W</t>
  </si>
  <si>
    <t>-340268957</t>
  </si>
  <si>
    <t>124</t>
  </si>
  <si>
    <t>735151681</t>
  </si>
  <si>
    <t>Otopné těleso panelové třídeskové 3 přídavné přestupní plochy výška/délka 600/1600 mm výkon 3850 W</t>
  </si>
  <si>
    <t>-695495777</t>
  </si>
  <si>
    <t>125</t>
  </si>
  <si>
    <t>735151682</t>
  </si>
  <si>
    <t>Otopné těleso panelové třídeskové 3 přídavné přestupní plochy výška/délka 600/1800 mm výkon 4331 W</t>
  </si>
  <si>
    <t>828409470</t>
  </si>
  <si>
    <t>112</t>
  </si>
  <si>
    <t>735151697</t>
  </si>
  <si>
    <t>Otopné těleso panelové třídeskové 3 přídavné přestupní plochy výška/délka 900/1000 mm výkon 3228 W</t>
  </si>
  <si>
    <t>570742792</t>
  </si>
  <si>
    <t>126</t>
  </si>
  <si>
    <t>735159210</t>
  </si>
  <si>
    <t>Montáž otopných těles panelových dvouřadých délky do 1140 mm</t>
  </si>
  <si>
    <t>-1941637156</t>
  </si>
  <si>
    <t>Poznámka k položce:_x000d_
zpětná montáž stávajících těles</t>
  </si>
  <si>
    <t>127</t>
  </si>
  <si>
    <t>735159220</t>
  </si>
  <si>
    <t>Montáž otopných těles panelových dvouřadých délky do 1500 mm</t>
  </si>
  <si>
    <t>317375415</t>
  </si>
  <si>
    <t>104</t>
  </si>
  <si>
    <t>735159230</t>
  </si>
  <si>
    <t>Montáž otopných těles panelových dvouřadých dl přes 1500 do 1980 mm</t>
  </si>
  <si>
    <t>1942754943</t>
  </si>
  <si>
    <t>128</t>
  </si>
  <si>
    <t>735159330</t>
  </si>
  <si>
    <t>Montáž otopných těles panelových třířadých délky do 1980 mm</t>
  </si>
  <si>
    <t>-632198035</t>
  </si>
  <si>
    <t>33</t>
  </si>
  <si>
    <t>998735103</t>
  </si>
  <si>
    <t>Přesun hmot tonážní pro otopná tělesa v objektech v do 24 m</t>
  </si>
  <si>
    <t>1729425419</t>
  </si>
  <si>
    <t>68</t>
  </si>
  <si>
    <t>998735181</t>
  </si>
  <si>
    <t>Příplatek k přesunu hmot tonážní 735 prováděný bez použití mechanizace</t>
  </si>
  <si>
    <t>CS ÚRS 2022 02</t>
  </si>
  <si>
    <t>-1463196602</t>
  </si>
  <si>
    <t>69</t>
  </si>
  <si>
    <t>998735194</t>
  </si>
  <si>
    <t>Příplatek k přesunu hmot tonážní 735 za zvětšený přesun do 1000 m</t>
  </si>
  <si>
    <t>-1715632987</t>
  </si>
  <si>
    <t>767</t>
  </si>
  <si>
    <t>kovove stavebni konstrukce</t>
  </si>
  <si>
    <t>34</t>
  </si>
  <si>
    <t>767995101</t>
  </si>
  <si>
    <t>Mtž atypická zámečnická kce -5kg</t>
  </si>
  <si>
    <t>kg</t>
  </si>
  <si>
    <t>393174113</t>
  </si>
  <si>
    <t>76700136</t>
  </si>
  <si>
    <t>Uložení potrubí (záv. tyče, objímky, úchyty)</t>
  </si>
  <si>
    <t>KG</t>
  </si>
  <si>
    <t>-688414176</t>
  </si>
  <si>
    <t>36</t>
  </si>
  <si>
    <t>998767101</t>
  </si>
  <si>
    <t>Přesun zámečnické kce objekt v -24m</t>
  </si>
  <si>
    <t>-2144566897</t>
  </si>
  <si>
    <t>783</t>
  </si>
  <si>
    <t>Dokončovací práce - nátěry</t>
  </si>
  <si>
    <t>101</t>
  </si>
  <si>
    <t>783627611</t>
  </si>
  <si>
    <t>Krycí dvojnásobný akrylátový nátěr potrubí DN do 50 mm</t>
  </si>
  <si>
    <t>-1882278294</t>
  </si>
  <si>
    <t>102</t>
  </si>
  <si>
    <t>783627631</t>
  </si>
  <si>
    <t>Krycí dvojnásobný akrylátový nátěr potrubí přes DN 50 do DN 100 mm</t>
  </si>
  <si>
    <t>1665879796</t>
  </si>
  <si>
    <t>Hodinové a zůčtovací sazby</t>
  </si>
  <si>
    <t>37</t>
  </si>
  <si>
    <t>-1718036598</t>
  </si>
  <si>
    <t>38</t>
  </si>
  <si>
    <t>930000020</t>
  </si>
  <si>
    <t>Zkouška zařízení dle oddílu 8 ČSN 06 0310/2014</t>
  </si>
  <si>
    <t>-736819856</t>
  </si>
  <si>
    <t>930000021</t>
  </si>
  <si>
    <t>Úprava přípojení těles</t>
  </si>
  <si>
    <t>1001330360</t>
  </si>
  <si>
    <t>75</t>
  </si>
  <si>
    <t>7310002013.1</t>
  </si>
  <si>
    <t>Úprava vody demineralizací včetně chemie pro prvotní napuštění</t>
  </si>
  <si>
    <t>-197897650</t>
  </si>
  <si>
    <t xml:space="preserve">Poznámka k položce:_x000d_
- pH = 7-8 _x000d_
- tvrdost &lt; 15°dH_x000d_
vodivost &lt; 350 mikrosiemens/cm_x000d_
_x000d_
Úprava bude obsahovat:_x000d_
+ regenerace odsolovaciho filtru v kotelně pro napusteni systemu_x000d_
+ chemie pro prvotní spuštění s rezervou_x000d_
</t>
  </si>
  <si>
    <t>39</t>
  </si>
  <si>
    <t>930004004</t>
  </si>
  <si>
    <t>Odvzdušněním systému objektu</t>
  </si>
  <si>
    <t>-1731988073</t>
  </si>
  <si>
    <t>331024_M_ZTI-SO01 - Gymnázium Blansko - rekonstrukce rozvodů teplé a studené vody, odpadů, topné soustavy a kotelny</t>
  </si>
  <si>
    <t>HSV - Práce a dodávky HSV</t>
  </si>
  <si>
    <t xml:space="preserve">    3 - Svislé a kompletní konstrukce</t>
  </si>
  <si>
    <t xml:space="preserve">    767 - Konstrukce zámečnické</t>
  </si>
  <si>
    <t>HSV</t>
  </si>
  <si>
    <t>Práce a dodávky HSV</t>
  </si>
  <si>
    <t>3</t>
  </si>
  <si>
    <t>Svislé a kompletní konstrukce</t>
  </si>
  <si>
    <t>154</t>
  </si>
  <si>
    <t>359901111</t>
  </si>
  <si>
    <t>Vyčištění stok</t>
  </si>
  <si>
    <t>-1955475326</t>
  </si>
  <si>
    <t>153</t>
  </si>
  <si>
    <t>359901212</t>
  </si>
  <si>
    <t>Monitoring stoky jakékoli výšky na stávající kanalizaci</t>
  </si>
  <si>
    <t>-947451919</t>
  </si>
  <si>
    <t>145</t>
  </si>
  <si>
    <t>28377104</t>
  </si>
  <si>
    <t>pouzdro izolační potrubní z pěnového polyetylenu 25/13mm</t>
  </si>
  <si>
    <t>670188135</t>
  </si>
  <si>
    <t>146</t>
  </si>
  <si>
    <t>28377116</t>
  </si>
  <si>
    <t>pouzdro izolační potrubní z pěnového polyetylenu 35/13mm</t>
  </si>
  <si>
    <t>-1043842702</t>
  </si>
  <si>
    <t>147</t>
  </si>
  <si>
    <t>28377058</t>
  </si>
  <si>
    <t>pouzdro izolační potrubní z pěnového polyetylenu 40/13mm</t>
  </si>
  <si>
    <t>-1856866842</t>
  </si>
  <si>
    <t>148</t>
  </si>
  <si>
    <t>28377123</t>
  </si>
  <si>
    <t>pouzdro izolační potrubní z pěnového polyetylenu 54/13mm</t>
  </si>
  <si>
    <t>-2126022819</t>
  </si>
  <si>
    <t>149</t>
  </si>
  <si>
    <t>28377122</t>
  </si>
  <si>
    <t>pouzdro izolační potrubní z pěnového polyetylenu 63/13mm</t>
  </si>
  <si>
    <t>-1857588683</t>
  </si>
  <si>
    <t>713463411</t>
  </si>
  <si>
    <t>Montáž izolace tepelné potrubí a ohybů návlekovými izolačními pouzdry</t>
  </si>
  <si>
    <t>836885331</t>
  </si>
  <si>
    <t>133</t>
  </si>
  <si>
    <t>443103468</t>
  </si>
  <si>
    <t>721140915</t>
  </si>
  <si>
    <t>Potrubí litinové propojení potrubí DN 100</t>
  </si>
  <si>
    <t>964756461</t>
  </si>
  <si>
    <t>721140925</t>
  </si>
  <si>
    <t>Potrubí litinové odpadní krácení trub DN 100</t>
  </si>
  <si>
    <t>-262842415</t>
  </si>
  <si>
    <t>721174042</t>
  </si>
  <si>
    <t>Potrubí kanalizační z PP připojovací systém HT DN 40</t>
  </si>
  <si>
    <t>-1156187937</t>
  </si>
  <si>
    <t>721174043</t>
  </si>
  <si>
    <t>Potrubí kanalizační z PP připojovací systém HT DN 50</t>
  </si>
  <si>
    <t>1780273382</t>
  </si>
  <si>
    <t>721174044</t>
  </si>
  <si>
    <t>Potrubí kanalizační z PP připojovací systém HT DN 70</t>
  </si>
  <si>
    <t>1256384703</t>
  </si>
  <si>
    <t>721174025</t>
  </si>
  <si>
    <t>Potrubí kanalizační z PP odpadní systém HT DN 100</t>
  </si>
  <si>
    <t>-1125597493</t>
  </si>
  <si>
    <t>7211740423</t>
  </si>
  <si>
    <t>Podomítkový přivzdušnovací ventil DN50/75</t>
  </si>
  <si>
    <t>-181322970</t>
  </si>
  <si>
    <t>72127412211</t>
  </si>
  <si>
    <t>Přivzdušňovací ventil vnitřní odpadních potrubí DN 70 - montáž</t>
  </si>
  <si>
    <t>1818530194</t>
  </si>
  <si>
    <t>721194104</t>
  </si>
  <si>
    <t>Vyvedení a upevnění odpadních výpustek DN 40</t>
  </si>
  <si>
    <t>682230411</t>
  </si>
  <si>
    <t>721290123</t>
  </si>
  <si>
    <t>Zkouška těsnosti potrubí kanalizace kouřem do DN 300</t>
  </si>
  <si>
    <t>-1529665882</t>
  </si>
  <si>
    <t>134</t>
  </si>
  <si>
    <t>998721103</t>
  </si>
  <si>
    <t>Přesun hmot tonážní pro vnitřní kanalizace v objektech v do 24 m</t>
  </si>
  <si>
    <t>2018546753</t>
  </si>
  <si>
    <t>155</t>
  </si>
  <si>
    <t>722175003</t>
  </si>
  <si>
    <t>Potrubí vodovodní plastové PP-RCT svar polyfúze D 25x3,5 mm</t>
  </si>
  <si>
    <t>2089585459</t>
  </si>
  <si>
    <t>156</t>
  </si>
  <si>
    <t>722175004</t>
  </si>
  <si>
    <t>Potrubí vodovodní plastové PP-RCT svar polyfúze D 32x4,4 mm</t>
  </si>
  <si>
    <t>1351000637</t>
  </si>
  <si>
    <t>157</t>
  </si>
  <si>
    <t>722175005</t>
  </si>
  <si>
    <t>Potrubí vodovodní plastové PP-RCT svar polyfúze D 40x5,5 mm</t>
  </si>
  <si>
    <t>1501743770</t>
  </si>
  <si>
    <t>158</t>
  </si>
  <si>
    <t>722175006</t>
  </si>
  <si>
    <t>Potrubí vodovodní plastové PP-RCT svar polyfúze D 50x6,9 mm</t>
  </si>
  <si>
    <t>659177918</t>
  </si>
  <si>
    <t>159</t>
  </si>
  <si>
    <t>722175007</t>
  </si>
  <si>
    <t>Potrubí vodovodní plastové PP-RCT svar polyfúze D 63x8,6 mm</t>
  </si>
  <si>
    <t>1329815638</t>
  </si>
  <si>
    <t>722182012</t>
  </si>
  <si>
    <t>Podpůrný žlab pro potrubí D 25</t>
  </si>
  <si>
    <t>178072925</t>
  </si>
  <si>
    <t>722182013</t>
  </si>
  <si>
    <t>Podpůrný žlab pro potrubí D 32</t>
  </si>
  <si>
    <t>-1808450564</t>
  </si>
  <si>
    <t>722182014</t>
  </si>
  <si>
    <t>Podpůrný žlab pro potrubí D 40</t>
  </si>
  <si>
    <t>-83274090</t>
  </si>
  <si>
    <t>108</t>
  </si>
  <si>
    <t>722182016</t>
  </si>
  <si>
    <t>Podpůrný žlab pro potrubí D 63</t>
  </si>
  <si>
    <t>19328985</t>
  </si>
  <si>
    <t>722190401</t>
  </si>
  <si>
    <t>Vyvedení a upevnění výpustku do DN 25</t>
  </si>
  <si>
    <t>512914612</t>
  </si>
  <si>
    <t>722190901</t>
  </si>
  <si>
    <t>Uzavření nebo otevření vodovodního potrubí při opravách</t>
  </si>
  <si>
    <t>1184670140</t>
  </si>
  <si>
    <t>722220121</t>
  </si>
  <si>
    <t>Nástěnka pro baterii G 1/2 s jedním závitem</t>
  </si>
  <si>
    <t>pár</t>
  </si>
  <si>
    <t>-1691368784</t>
  </si>
  <si>
    <t>722229101</t>
  </si>
  <si>
    <t>Montáž vodovodních armatur s jedním závitem G 1/2 ostatní typ</t>
  </si>
  <si>
    <t>-1804008579</t>
  </si>
  <si>
    <t>732020423</t>
  </si>
  <si>
    <t>Hadice pancéřová 50cm, 1/2, oplet nerez</t>
  </si>
  <si>
    <t>-1321567482</t>
  </si>
  <si>
    <t>138</t>
  </si>
  <si>
    <t>722230112</t>
  </si>
  <si>
    <t>Ventil přímý G 3/4" s odvodněním a dvěma závity</t>
  </si>
  <si>
    <t>1827358057</t>
  </si>
  <si>
    <t>139</t>
  </si>
  <si>
    <t>722230113</t>
  </si>
  <si>
    <t>Ventil přímý G 1" s odvodněním a dvěma závity</t>
  </si>
  <si>
    <t>1454791624</t>
  </si>
  <si>
    <t>142</t>
  </si>
  <si>
    <t>722230116</t>
  </si>
  <si>
    <t>Ventil přímý G 2" s odvodněním a dvěma závity</t>
  </si>
  <si>
    <t>-1664379334</t>
  </si>
  <si>
    <t>722239101</t>
  </si>
  <si>
    <t>Montáž armatur vodovodních se dvěma závity G 1/2</t>
  </si>
  <si>
    <t>5876326</t>
  </si>
  <si>
    <t>722224115</t>
  </si>
  <si>
    <t>Kohout plnicí nebo vypouštěcí G 1/2 PN 10 s jedním závitem</t>
  </si>
  <si>
    <t>-945505800</t>
  </si>
  <si>
    <t>722231073</t>
  </si>
  <si>
    <t>Ventil zpětný mosazný G 3/4 PN 10 do 110°C se dvěma závity</t>
  </si>
  <si>
    <t>1469308287</t>
  </si>
  <si>
    <t>722231141</t>
  </si>
  <si>
    <t>Ventil závitový pojistný rohový G 1/2</t>
  </si>
  <si>
    <t>1746238618</t>
  </si>
  <si>
    <t>137</t>
  </si>
  <si>
    <t>7222492131</t>
  </si>
  <si>
    <t>Revize hydrantu</t>
  </si>
  <si>
    <t>-1422263113</t>
  </si>
  <si>
    <t>722250133</t>
  </si>
  <si>
    <t>Hydrantový systém s tvarově stálou hadicí D 25 x 30 m celoplechový</t>
  </si>
  <si>
    <t>988981017</t>
  </si>
  <si>
    <t>722290226</t>
  </si>
  <si>
    <t>Zkouška těsnosti vodovodního potrubí závitového do DN 50</t>
  </si>
  <si>
    <t>1042053038</t>
  </si>
  <si>
    <t>51</t>
  </si>
  <si>
    <t>722290234</t>
  </si>
  <si>
    <t>Proplach a dezinfekce vodovodního potrubí do DN 80</t>
  </si>
  <si>
    <t>61934438</t>
  </si>
  <si>
    <t>135</t>
  </si>
  <si>
    <t>998722103</t>
  </si>
  <si>
    <t>Přesun hmot tonážní pro vnitřní vodovod v objektech v do 24 m</t>
  </si>
  <si>
    <t>-1676416321</t>
  </si>
  <si>
    <t>152</t>
  </si>
  <si>
    <t>-1520798221</t>
  </si>
  <si>
    <t>725211603</t>
  </si>
  <si>
    <t>Umyvadlo keramické připevněné na stěnu šrouby bílé bez krytu na sifon 600 mm</t>
  </si>
  <si>
    <t>1898232590</t>
  </si>
  <si>
    <t>105</t>
  </si>
  <si>
    <t>725211661</t>
  </si>
  <si>
    <t>Umyvadlo keramické bílé zápustné šířky 560 mm připevněné do desky</t>
  </si>
  <si>
    <t>285402149</t>
  </si>
  <si>
    <t>5516200111</t>
  </si>
  <si>
    <t>uzávěrka zápachová umyvadlová s celokovovým kulatým designem DN 40</t>
  </si>
  <si>
    <t>-677782902</t>
  </si>
  <si>
    <t>151</t>
  </si>
  <si>
    <t>725311121</t>
  </si>
  <si>
    <t>Dřez jednoduchý nerezový se zápachovou uzávěrkou 440x440 mm, hloubka 175mm</t>
  </si>
  <si>
    <t>-231722460</t>
  </si>
  <si>
    <t>72553210111</t>
  </si>
  <si>
    <t>Elektrický ohřívač zásobníkový akumulační závěsný svislý 5 l / 2 kW</t>
  </si>
  <si>
    <t>1002742823</t>
  </si>
  <si>
    <t>725819402</t>
  </si>
  <si>
    <t>Montáž ventilů rohových G 1/2 bez připojovací trubičky</t>
  </si>
  <si>
    <t>-954356699</t>
  </si>
  <si>
    <t>551119920</t>
  </si>
  <si>
    <t>ventil rohový s filtrem 1/2" x 3/8"</t>
  </si>
  <si>
    <t>-1541766190</t>
  </si>
  <si>
    <t>551439750</t>
  </si>
  <si>
    <t>baterie nástěnná dřezová páková s plochým ústím 200 mm</t>
  </si>
  <si>
    <t>-1414410465</t>
  </si>
  <si>
    <t>77</t>
  </si>
  <si>
    <t>55145686</t>
  </si>
  <si>
    <t>baterie umyvadlová stojánková páková - pro studenou vodu</t>
  </si>
  <si>
    <t>-2060534610</t>
  </si>
  <si>
    <t>551456861</t>
  </si>
  <si>
    <t>baterie umyvadlová stojánková páková - zvýšená</t>
  </si>
  <si>
    <t>3522429</t>
  </si>
  <si>
    <t>725829101</t>
  </si>
  <si>
    <t>Montáž baterie nástěnné dřezové pákové a klasické</t>
  </si>
  <si>
    <t>288028727</t>
  </si>
  <si>
    <t>725829131</t>
  </si>
  <si>
    <t>Montáž baterie umyvadlové stojánkové G 1/2 ostatní typ</t>
  </si>
  <si>
    <t>1828328507</t>
  </si>
  <si>
    <t>725869101</t>
  </si>
  <si>
    <t>Montáž zápachových uzávěrek umyvadlových do DN 40</t>
  </si>
  <si>
    <t>-1429321029</t>
  </si>
  <si>
    <t>136</t>
  </si>
  <si>
    <t>998725103</t>
  </si>
  <si>
    <t>Přesun hmot tonážní pro zařizovací předměty v objektech v do 24 m</t>
  </si>
  <si>
    <t>600776957</t>
  </si>
  <si>
    <t>Konstrukce zámečnické</t>
  </si>
  <si>
    <t>86</t>
  </si>
  <si>
    <t>Montáž atypická zámečnická konstrukce</t>
  </si>
  <si>
    <t>-892207907</t>
  </si>
  <si>
    <t>87</t>
  </si>
  <si>
    <t>767000101</t>
  </si>
  <si>
    <t>Uchycení potrubí (systémové závěsy pozinkované)</t>
  </si>
  <si>
    <t>1131120229</t>
  </si>
  <si>
    <t>88</t>
  </si>
  <si>
    <t>767995102</t>
  </si>
  <si>
    <t>Mtž atypická zámečnická kce -10kg</t>
  </si>
  <si>
    <t>512</t>
  </si>
  <si>
    <t>1247556117</t>
  </si>
  <si>
    <t>90</t>
  </si>
  <si>
    <t>Přesun zámečnické kce objekt v do 24m</t>
  </si>
  <si>
    <t>532960902</t>
  </si>
  <si>
    <t>91</t>
  </si>
  <si>
    <t>930000010</t>
  </si>
  <si>
    <t>Zednické výpomoci</t>
  </si>
  <si>
    <t>1193427592</t>
  </si>
  <si>
    <t>92</t>
  </si>
  <si>
    <t>116920293</t>
  </si>
  <si>
    <t>93</t>
  </si>
  <si>
    <t>-1654036792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</si>
</sst>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35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331024_etapa_II_cas2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Gymnázium Blansko - rekonstrukce, rozvodů teplé a studené vody, odpadů,topné soustavy a kotelny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Gymnázium Blansko, příspěvková organizace,Seifert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17. 1. 2025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25.6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Gymnázium Blansko, příspěvková organizace,Seifert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>V-PROJEKT Prostějov, v.o.s.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>Jungmann Adam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ROUND(SUM(AG95:AG98),2)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ROUND(SUM(AS95:AS98),2)</f>
        <v>0</v>
      </c>
      <c r="AT94" s="111">
        <f>ROUND(SUM(AV94:AW94),2)</f>
        <v>0</v>
      </c>
      <c r="AU94" s="112">
        <f>ROUND(SUM(AU95:AU98),5)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ROUND(SUM(AZ95:AZ98),2)</f>
        <v>0</v>
      </c>
      <c r="BA94" s="111">
        <f>ROUND(SUM(BA95:BA98),2)</f>
        <v>0</v>
      </c>
      <c r="BB94" s="111">
        <f>ROUND(SUM(BB95:BB98),2)</f>
        <v>0</v>
      </c>
      <c r="BC94" s="111">
        <f>ROUND(SUM(BC95:BC98),2)</f>
        <v>0</v>
      </c>
      <c r="BD94" s="113">
        <f>ROUND(SUM(BD95:BD98),2)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37.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'331024_D_UT-SO01 - Gymnáz...'!J30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'331024_D_UT-SO01 - Gymnáz...'!P121</f>
        <v>0</v>
      </c>
      <c r="AV95" s="125">
        <f>'331024_D_UT-SO01 - Gymnáz...'!J33</f>
        <v>0</v>
      </c>
      <c r="AW95" s="125">
        <f>'331024_D_UT-SO01 - Gymnáz...'!J34</f>
        <v>0</v>
      </c>
      <c r="AX95" s="125">
        <f>'331024_D_UT-SO01 - Gymnáz...'!J35</f>
        <v>0</v>
      </c>
      <c r="AY95" s="125">
        <f>'331024_D_UT-SO01 - Gymnáz...'!J36</f>
        <v>0</v>
      </c>
      <c r="AZ95" s="125">
        <f>'331024_D_UT-SO01 - Gymnáz...'!F33</f>
        <v>0</v>
      </c>
      <c r="BA95" s="125">
        <f>'331024_D_UT-SO01 - Gymnáz...'!F34</f>
        <v>0</v>
      </c>
      <c r="BB95" s="125">
        <f>'331024_D_UT-SO01 - Gymnáz...'!F35</f>
        <v>0</v>
      </c>
      <c r="BC95" s="125">
        <f>'331024_D_UT-SO01 - Gymnáz...'!F36</f>
        <v>0</v>
      </c>
      <c r="BD95" s="127">
        <f>'331024_D_UT-SO01 - Gymnáz...'!F37</f>
        <v>0</v>
      </c>
      <c r="BE95" s="7"/>
      <c r="BT95" s="128" t="s">
        <v>84</v>
      </c>
      <c r="BV95" s="128" t="s">
        <v>78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7" customFormat="1" ht="37.5" customHeight="1">
      <c r="A96" s="116" t="s">
        <v>80</v>
      </c>
      <c r="B96" s="117"/>
      <c r="C96" s="118"/>
      <c r="D96" s="119" t="s">
        <v>87</v>
      </c>
      <c r="E96" s="119"/>
      <c r="F96" s="119"/>
      <c r="G96" s="119"/>
      <c r="H96" s="119"/>
      <c r="I96" s="120"/>
      <c r="J96" s="119" t="s">
        <v>82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'331024_D_ZTI-SO01 - Gymná...'!J30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83</v>
      </c>
      <c r="AR96" s="123"/>
      <c r="AS96" s="124">
        <v>0</v>
      </c>
      <c r="AT96" s="125">
        <f>ROUND(SUM(AV96:AW96),2)</f>
        <v>0</v>
      </c>
      <c r="AU96" s="126">
        <f>'331024_D_ZTI-SO01 - Gymná...'!P122</f>
        <v>0</v>
      </c>
      <c r="AV96" s="125">
        <f>'331024_D_ZTI-SO01 - Gymná...'!J33</f>
        <v>0</v>
      </c>
      <c r="AW96" s="125">
        <f>'331024_D_ZTI-SO01 - Gymná...'!J34</f>
        <v>0</v>
      </c>
      <c r="AX96" s="125">
        <f>'331024_D_ZTI-SO01 - Gymná...'!J35</f>
        <v>0</v>
      </c>
      <c r="AY96" s="125">
        <f>'331024_D_ZTI-SO01 - Gymná...'!J36</f>
        <v>0</v>
      </c>
      <c r="AZ96" s="125">
        <f>'331024_D_ZTI-SO01 - Gymná...'!F33</f>
        <v>0</v>
      </c>
      <c r="BA96" s="125">
        <f>'331024_D_ZTI-SO01 - Gymná...'!F34</f>
        <v>0</v>
      </c>
      <c r="BB96" s="125">
        <f>'331024_D_ZTI-SO01 - Gymná...'!F35</f>
        <v>0</v>
      </c>
      <c r="BC96" s="125">
        <f>'331024_D_ZTI-SO01 - Gymná...'!F36</f>
        <v>0</v>
      </c>
      <c r="BD96" s="127">
        <f>'331024_D_ZTI-SO01 - Gymná...'!F37</f>
        <v>0</v>
      </c>
      <c r="BE96" s="7"/>
      <c r="BT96" s="128" t="s">
        <v>84</v>
      </c>
      <c r="BV96" s="128" t="s">
        <v>78</v>
      </c>
      <c r="BW96" s="128" t="s">
        <v>88</v>
      </c>
      <c r="BX96" s="128" t="s">
        <v>5</v>
      </c>
      <c r="CL96" s="128" t="s">
        <v>1</v>
      </c>
      <c r="CM96" s="128" t="s">
        <v>86</v>
      </c>
    </row>
    <row r="97" s="7" customFormat="1" ht="37.5" customHeight="1">
      <c r="A97" s="116" t="s">
        <v>80</v>
      </c>
      <c r="B97" s="117"/>
      <c r="C97" s="118"/>
      <c r="D97" s="119" t="s">
        <v>89</v>
      </c>
      <c r="E97" s="119"/>
      <c r="F97" s="119"/>
      <c r="G97" s="119"/>
      <c r="H97" s="119"/>
      <c r="I97" s="120"/>
      <c r="J97" s="119" t="s">
        <v>82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'331024_M_UT-SO01 - Gymnáz...'!J30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83</v>
      </c>
      <c r="AR97" s="123"/>
      <c r="AS97" s="124">
        <v>0</v>
      </c>
      <c r="AT97" s="125">
        <f>ROUND(SUM(AV97:AW97),2)</f>
        <v>0</v>
      </c>
      <c r="AU97" s="126">
        <f>'331024_M_UT-SO01 - Gymnáz...'!P124</f>
        <v>0</v>
      </c>
      <c r="AV97" s="125">
        <f>'331024_M_UT-SO01 - Gymnáz...'!J33</f>
        <v>0</v>
      </c>
      <c r="AW97" s="125">
        <f>'331024_M_UT-SO01 - Gymnáz...'!J34</f>
        <v>0</v>
      </c>
      <c r="AX97" s="125">
        <f>'331024_M_UT-SO01 - Gymnáz...'!J35</f>
        <v>0</v>
      </c>
      <c r="AY97" s="125">
        <f>'331024_M_UT-SO01 - Gymnáz...'!J36</f>
        <v>0</v>
      </c>
      <c r="AZ97" s="125">
        <f>'331024_M_UT-SO01 - Gymnáz...'!F33</f>
        <v>0</v>
      </c>
      <c r="BA97" s="125">
        <f>'331024_M_UT-SO01 - Gymnáz...'!F34</f>
        <v>0</v>
      </c>
      <c r="BB97" s="125">
        <f>'331024_M_UT-SO01 - Gymnáz...'!F35</f>
        <v>0</v>
      </c>
      <c r="BC97" s="125">
        <f>'331024_M_UT-SO01 - Gymnáz...'!F36</f>
        <v>0</v>
      </c>
      <c r="BD97" s="127">
        <f>'331024_M_UT-SO01 - Gymnáz...'!F37</f>
        <v>0</v>
      </c>
      <c r="BE97" s="7"/>
      <c r="BT97" s="128" t="s">
        <v>84</v>
      </c>
      <c r="BV97" s="128" t="s">
        <v>78</v>
      </c>
      <c r="BW97" s="128" t="s">
        <v>90</v>
      </c>
      <c r="BX97" s="128" t="s">
        <v>5</v>
      </c>
      <c r="CL97" s="128" t="s">
        <v>1</v>
      </c>
      <c r="CM97" s="128" t="s">
        <v>86</v>
      </c>
    </row>
    <row r="98" s="7" customFormat="1" ht="37.5" customHeight="1">
      <c r="A98" s="116" t="s">
        <v>80</v>
      </c>
      <c r="B98" s="117"/>
      <c r="C98" s="118"/>
      <c r="D98" s="119" t="s">
        <v>91</v>
      </c>
      <c r="E98" s="119"/>
      <c r="F98" s="119"/>
      <c r="G98" s="119"/>
      <c r="H98" s="119"/>
      <c r="I98" s="120"/>
      <c r="J98" s="119" t="s">
        <v>82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'331024_M_ZTI-SO01 - Gymná...'!J30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83</v>
      </c>
      <c r="AR98" s="123"/>
      <c r="AS98" s="129">
        <v>0</v>
      </c>
      <c r="AT98" s="130">
        <f>ROUND(SUM(AV98:AW98),2)</f>
        <v>0</v>
      </c>
      <c r="AU98" s="131">
        <f>'331024_M_ZTI-SO01 - Gymná...'!P126</f>
        <v>0</v>
      </c>
      <c r="AV98" s="130">
        <f>'331024_M_ZTI-SO01 - Gymná...'!J33</f>
        <v>0</v>
      </c>
      <c r="AW98" s="130">
        <f>'331024_M_ZTI-SO01 - Gymná...'!J34</f>
        <v>0</v>
      </c>
      <c r="AX98" s="130">
        <f>'331024_M_ZTI-SO01 - Gymná...'!J35</f>
        <v>0</v>
      </c>
      <c r="AY98" s="130">
        <f>'331024_M_ZTI-SO01 - Gymná...'!J36</f>
        <v>0</v>
      </c>
      <c r="AZ98" s="130">
        <f>'331024_M_ZTI-SO01 - Gymná...'!F33</f>
        <v>0</v>
      </c>
      <c r="BA98" s="130">
        <f>'331024_M_ZTI-SO01 - Gymná...'!F34</f>
        <v>0</v>
      </c>
      <c r="BB98" s="130">
        <f>'331024_M_ZTI-SO01 - Gymná...'!F35</f>
        <v>0</v>
      </c>
      <c r="BC98" s="130">
        <f>'331024_M_ZTI-SO01 - Gymná...'!F36</f>
        <v>0</v>
      </c>
      <c r="BD98" s="132">
        <f>'331024_M_ZTI-SO01 - Gymná...'!F37</f>
        <v>0</v>
      </c>
      <c r="BE98" s="7"/>
      <c r="BT98" s="128" t="s">
        <v>84</v>
      </c>
      <c r="BV98" s="128" t="s">
        <v>78</v>
      </c>
      <c r="BW98" s="128" t="s">
        <v>92</v>
      </c>
      <c r="BX98" s="128" t="s">
        <v>5</v>
      </c>
      <c r="CL98" s="128" t="s">
        <v>1</v>
      </c>
      <c r="CM98" s="128" t="s">
        <v>86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sheet="1" formatColumns="0" formatRows="0" objects="1" scenarios="1" spinCount="100000" saltValue="0LgxGuCiuaDaOTCTB7ok/r4V0iHjseNDCR9tlsaGN3haD5V0Ss+E+7RfzcVT9VVmDV5CFZJoCHnJvWd77kElEA==" hashValue="8irKGcEezjEwpdbtbAGmsfUQqweVEdKNork2A2xQCLdDNyHOLgCUnoVInHs2BXfJpGg1iwLWejvskogWZ2Puww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331024_D_UT-SO01 - Gymnáz...'!C2" display="/"/>
    <hyperlink ref="A96" location="'331024_D_ZTI-SO01 - Gymná...'!C2" display="/"/>
    <hyperlink ref="A97" location="'331024_M_UT-SO01 - Gymnáz...'!C2" display="/"/>
    <hyperlink ref="A98" location="'331024_M_ZTI-SO01 - Gymn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Gymnázium Blansko - rekonstrukce, rozvodů teplé a studené vody, odpadů,topné soustavy a kotelny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45" customHeight="1">
      <c r="A9" s="35"/>
      <c r="B9" s="41"/>
      <c r="C9" s="35"/>
      <c r="D9" s="35"/>
      <c r="E9" s="139" t="s">
        <v>95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17. 1. 2025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21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35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ROUND((SUM(BE121:BE146)),  2)</f>
        <v>0</v>
      </c>
      <c r="G33" s="35"/>
      <c r="H33" s="35"/>
      <c r="I33" s="152">
        <v>0.20999999999999999</v>
      </c>
      <c r="J33" s="151">
        <f>ROUND(((SUM(BE121:BE146))*I33),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ROUND((SUM(BF121:BF146)),  2)</f>
        <v>0</v>
      </c>
      <c r="G34" s="35"/>
      <c r="H34" s="35"/>
      <c r="I34" s="152">
        <v>0.12</v>
      </c>
      <c r="J34" s="151">
        <f>ROUND(((SUM(BF121:BF146))*I34),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ROUND((SUM(BG121:BG146)),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ROUND((SUM(BH121:BH146)),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ROUND((SUM(BI121:BI146)),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Gymnázium Blansko - rekonstrukce, rozvodů teplé a studené vody, odpadů,topné soustavy a kotelny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45" customHeight="1">
      <c r="A87" s="35"/>
      <c r="B87" s="36"/>
      <c r="C87" s="37"/>
      <c r="D87" s="37"/>
      <c r="E87" s="73" t="str">
        <f>E9</f>
        <v>331024_D_UT-SO01 - Gymnázium Blansko - rekonstrukce rozvodů teplé a studené vody, odpadů, topné soustavy a kotelny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Gymnázium Blansko, příspěvková organizace,Seifert </v>
      </c>
      <c r="G89" s="37"/>
      <c r="H89" s="37"/>
      <c r="I89" s="29" t="s">
        <v>22</v>
      </c>
      <c r="J89" s="76" t="str">
        <f>IF(J12="","",J12)</f>
        <v>17. 1. 2025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 xml:space="preserve">Gymnázium Blansko, příspěvková organizace,Seifert </v>
      </c>
      <c r="G91" s="37"/>
      <c r="H91" s="37"/>
      <c r="I91" s="29" t="s">
        <v>29</v>
      </c>
      <c r="J91" s="33" t="str">
        <f>E21</f>
        <v>V-PROJEKT Prostějov, v.o.s.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Jungmann Adam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101</v>
      </c>
      <c r="E97" s="179"/>
      <c r="F97" s="179"/>
      <c r="G97" s="179"/>
      <c r="H97" s="179"/>
      <c r="I97" s="179"/>
      <c r="J97" s="180">
        <f>J122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102</v>
      </c>
      <c r="E98" s="185"/>
      <c r="F98" s="185"/>
      <c r="G98" s="185"/>
      <c r="H98" s="185"/>
      <c r="I98" s="185"/>
      <c r="J98" s="186">
        <f>J123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103</v>
      </c>
      <c r="E99" s="185"/>
      <c r="F99" s="185"/>
      <c r="G99" s="185"/>
      <c r="H99" s="185"/>
      <c r="I99" s="185"/>
      <c r="J99" s="186">
        <f>J129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104</v>
      </c>
      <c r="E100" s="185"/>
      <c r="F100" s="185"/>
      <c r="G100" s="185"/>
      <c r="H100" s="185"/>
      <c r="I100" s="185"/>
      <c r="J100" s="186">
        <f>J135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105</v>
      </c>
      <c r="E101" s="185"/>
      <c r="F101" s="185"/>
      <c r="G101" s="185"/>
      <c r="H101" s="185"/>
      <c r="I101" s="185"/>
      <c r="J101" s="186">
        <f>J142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106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6.25" customHeight="1">
      <c r="A111" s="35"/>
      <c r="B111" s="36"/>
      <c r="C111" s="37"/>
      <c r="D111" s="37"/>
      <c r="E111" s="171" t="str">
        <f>E7</f>
        <v>Gymnázium Blansko - rekonstrukce, rozvodů teplé a studené vody, odpadů,topné soustavy a kotelny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94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45" customHeight="1">
      <c r="A113" s="35"/>
      <c r="B113" s="36"/>
      <c r="C113" s="37"/>
      <c r="D113" s="37"/>
      <c r="E113" s="73" t="str">
        <f>E9</f>
        <v>331024_D_UT-SO01 - Gymnázium Blansko - rekonstrukce rozvodů teplé a studené vody, odpadů, topné soustavy a kotelny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 xml:space="preserve">Gymnázium Blansko, příspěvková organizace,Seifert </v>
      </c>
      <c r="G115" s="37"/>
      <c r="H115" s="37"/>
      <c r="I115" s="29" t="s">
        <v>22</v>
      </c>
      <c r="J115" s="76" t="str">
        <f>IF(J12="","",J12)</f>
        <v>17. 1. 2025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65" customHeight="1">
      <c r="A117" s="35"/>
      <c r="B117" s="36"/>
      <c r="C117" s="29" t="s">
        <v>24</v>
      </c>
      <c r="D117" s="37"/>
      <c r="E117" s="37"/>
      <c r="F117" s="24" t="str">
        <f>E15</f>
        <v xml:space="preserve">Gymnázium Blansko, příspěvková organizace,Seifert </v>
      </c>
      <c r="G117" s="37"/>
      <c r="H117" s="37"/>
      <c r="I117" s="29" t="s">
        <v>29</v>
      </c>
      <c r="J117" s="33" t="str">
        <f>E21</f>
        <v>V-PROJEKT Prostějov, v.o.s.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32</v>
      </c>
      <c r="J118" s="33" t="str">
        <f>E24</f>
        <v>Jungmann Adam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88"/>
      <c r="B120" s="189"/>
      <c r="C120" s="190" t="s">
        <v>107</v>
      </c>
      <c r="D120" s="191" t="s">
        <v>61</v>
      </c>
      <c r="E120" s="191" t="s">
        <v>57</v>
      </c>
      <c r="F120" s="191" t="s">
        <v>58</v>
      </c>
      <c r="G120" s="191" t="s">
        <v>108</v>
      </c>
      <c r="H120" s="191" t="s">
        <v>109</v>
      </c>
      <c r="I120" s="191" t="s">
        <v>110</v>
      </c>
      <c r="J120" s="191" t="s">
        <v>98</v>
      </c>
      <c r="K120" s="192" t="s">
        <v>111</v>
      </c>
      <c r="L120" s="193"/>
      <c r="M120" s="97" t="s">
        <v>1</v>
      </c>
      <c r="N120" s="98" t="s">
        <v>40</v>
      </c>
      <c r="O120" s="98" t="s">
        <v>112</v>
      </c>
      <c r="P120" s="98" t="s">
        <v>113</v>
      </c>
      <c r="Q120" s="98" t="s">
        <v>114</v>
      </c>
      <c r="R120" s="98" t="s">
        <v>115</v>
      </c>
      <c r="S120" s="98" t="s">
        <v>116</v>
      </c>
      <c r="T120" s="99" t="s">
        <v>117</v>
      </c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</row>
    <row r="121" s="2" customFormat="1" ht="22.8" customHeight="1">
      <c r="A121" s="35"/>
      <c r="B121" s="36"/>
      <c r="C121" s="104" t="s">
        <v>118</v>
      </c>
      <c r="D121" s="37"/>
      <c r="E121" s="37"/>
      <c r="F121" s="37"/>
      <c r="G121" s="37"/>
      <c r="H121" s="37"/>
      <c r="I121" s="37"/>
      <c r="J121" s="194">
        <f>BK121</f>
        <v>0</v>
      </c>
      <c r="K121" s="37"/>
      <c r="L121" s="41"/>
      <c r="M121" s="100"/>
      <c r="N121" s="195"/>
      <c r="O121" s="101"/>
      <c r="P121" s="196">
        <f>P122</f>
        <v>0</v>
      </c>
      <c r="Q121" s="101"/>
      <c r="R121" s="196">
        <f>R122</f>
        <v>0.03134</v>
      </c>
      <c r="S121" s="101"/>
      <c r="T121" s="197">
        <f>T122</f>
        <v>3.1619250000000001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75</v>
      </c>
      <c r="AU121" s="14" t="s">
        <v>100</v>
      </c>
      <c r="BK121" s="198">
        <f>BK122</f>
        <v>0</v>
      </c>
    </row>
    <row r="122" s="12" customFormat="1" ht="25.92" customHeight="1">
      <c r="A122" s="12"/>
      <c r="B122" s="199"/>
      <c r="C122" s="200"/>
      <c r="D122" s="201" t="s">
        <v>75</v>
      </c>
      <c r="E122" s="202" t="s">
        <v>119</v>
      </c>
      <c r="F122" s="202" t="s">
        <v>119</v>
      </c>
      <c r="G122" s="200"/>
      <c r="H122" s="200"/>
      <c r="I122" s="203"/>
      <c r="J122" s="204">
        <f>BK122</f>
        <v>0</v>
      </c>
      <c r="K122" s="200"/>
      <c r="L122" s="205"/>
      <c r="M122" s="206"/>
      <c r="N122" s="207"/>
      <c r="O122" s="207"/>
      <c r="P122" s="208">
        <f>P123+P129+P135+P142</f>
        <v>0</v>
      </c>
      <c r="Q122" s="207"/>
      <c r="R122" s="208">
        <f>R123+R129+R135+R142</f>
        <v>0.03134</v>
      </c>
      <c r="S122" s="207"/>
      <c r="T122" s="209">
        <f>T123+T129+T135+T142</f>
        <v>3.1619250000000001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86</v>
      </c>
      <c r="AT122" s="211" t="s">
        <v>75</v>
      </c>
      <c r="AU122" s="211" t="s">
        <v>76</v>
      </c>
      <c r="AY122" s="210" t="s">
        <v>120</v>
      </c>
      <c r="BK122" s="212">
        <f>BK123+BK129+BK135+BK142</f>
        <v>0</v>
      </c>
    </row>
    <row r="123" s="12" customFormat="1" ht="22.8" customHeight="1">
      <c r="A123" s="12"/>
      <c r="B123" s="199"/>
      <c r="C123" s="200"/>
      <c r="D123" s="201" t="s">
        <v>75</v>
      </c>
      <c r="E123" s="213" t="s">
        <v>121</v>
      </c>
      <c r="F123" s="213" t="s">
        <v>122</v>
      </c>
      <c r="G123" s="200"/>
      <c r="H123" s="200"/>
      <c r="I123" s="203"/>
      <c r="J123" s="214">
        <f>BK123</f>
        <v>0</v>
      </c>
      <c r="K123" s="200"/>
      <c r="L123" s="205"/>
      <c r="M123" s="206"/>
      <c r="N123" s="207"/>
      <c r="O123" s="207"/>
      <c r="P123" s="208">
        <f>SUM(P124:P128)</f>
        <v>0</v>
      </c>
      <c r="Q123" s="207"/>
      <c r="R123" s="208">
        <f>SUM(R124:R128)</f>
        <v>0.0041400000000000005</v>
      </c>
      <c r="S123" s="207"/>
      <c r="T123" s="209">
        <f>SUM(T124:T128)</f>
        <v>0.39280000000000004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86</v>
      </c>
      <c r="AT123" s="211" t="s">
        <v>75</v>
      </c>
      <c r="AU123" s="211" t="s">
        <v>84</v>
      </c>
      <c r="AY123" s="210" t="s">
        <v>120</v>
      </c>
      <c r="BK123" s="212">
        <f>SUM(BK124:BK128)</f>
        <v>0</v>
      </c>
    </row>
    <row r="124" s="2" customFormat="1" ht="21.75" customHeight="1">
      <c r="A124" s="35"/>
      <c r="B124" s="36"/>
      <c r="C124" s="215" t="s">
        <v>123</v>
      </c>
      <c r="D124" s="215" t="s">
        <v>124</v>
      </c>
      <c r="E124" s="216" t="s">
        <v>125</v>
      </c>
      <c r="F124" s="217" t="s">
        <v>126</v>
      </c>
      <c r="G124" s="218" t="s">
        <v>127</v>
      </c>
      <c r="H124" s="219">
        <v>20</v>
      </c>
      <c r="I124" s="220"/>
      <c r="J124" s="221">
        <f>ROUND(I124*H124,2)</f>
        <v>0</v>
      </c>
      <c r="K124" s="217" t="s">
        <v>128</v>
      </c>
      <c r="L124" s="41"/>
      <c r="M124" s="222" t="s">
        <v>1</v>
      </c>
      <c r="N124" s="223" t="s">
        <v>41</v>
      </c>
      <c r="O124" s="88"/>
      <c r="P124" s="224">
        <f>O124*H124</f>
        <v>0</v>
      </c>
      <c r="Q124" s="224">
        <v>2.0000000000000002E-05</v>
      </c>
      <c r="R124" s="224">
        <f>Q124*H124</f>
        <v>0.00040000000000000002</v>
      </c>
      <c r="S124" s="224">
        <v>0.001</v>
      </c>
      <c r="T124" s="225">
        <f>S124*H124</f>
        <v>0.02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129</v>
      </c>
      <c r="AT124" s="226" t="s">
        <v>124</v>
      </c>
      <c r="AU124" s="226" t="s">
        <v>86</v>
      </c>
      <c r="AY124" s="14" t="s">
        <v>120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84</v>
      </c>
      <c r="BK124" s="227">
        <f>ROUND(I124*H124,2)</f>
        <v>0</v>
      </c>
      <c r="BL124" s="14" t="s">
        <v>129</v>
      </c>
      <c r="BM124" s="226" t="s">
        <v>130</v>
      </c>
    </row>
    <row r="125" s="2" customFormat="1" ht="21.75" customHeight="1">
      <c r="A125" s="35"/>
      <c r="B125" s="36"/>
      <c r="C125" s="215" t="s">
        <v>131</v>
      </c>
      <c r="D125" s="215" t="s">
        <v>124</v>
      </c>
      <c r="E125" s="216" t="s">
        <v>132</v>
      </c>
      <c r="F125" s="217" t="s">
        <v>133</v>
      </c>
      <c r="G125" s="218" t="s">
        <v>127</v>
      </c>
      <c r="H125" s="219">
        <v>10</v>
      </c>
      <c r="I125" s="220"/>
      <c r="J125" s="221">
        <f>ROUND(I125*H125,2)</f>
        <v>0</v>
      </c>
      <c r="K125" s="217" t="s">
        <v>128</v>
      </c>
      <c r="L125" s="41"/>
      <c r="M125" s="222" t="s">
        <v>1</v>
      </c>
      <c r="N125" s="223" t="s">
        <v>41</v>
      </c>
      <c r="O125" s="88"/>
      <c r="P125" s="224">
        <f>O125*H125</f>
        <v>0</v>
      </c>
      <c r="Q125" s="224">
        <v>2.0000000000000002E-05</v>
      </c>
      <c r="R125" s="224">
        <f>Q125*H125</f>
        <v>0.00020000000000000001</v>
      </c>
      <c r="S125" s="224">
        <v>0.0032000000000000002</v>
      </c>
      <c r="T125" s="225">
        <f>S125*H125</f>
        <v>0.032000000000000001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129</v>
      </c>
      <c r="AT125" s="226" t="s">
        <v>124</v>
      </c>
      <c r="AU125" s="226" t="s">
        <v>86</v>
      </c>
      <c r="AY125" s="14" t="s">
        <v>120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84</v>
      </c>
      <c r="BK125" s="227">
        <f>ROUND(I125*H125,2)</f>
        <v>0</v>
      </c>
      <c r="BL125" s="14" t="s">
        <v>129</v>
      </c>
      <c r="BM125" s="226" t="s">
        <v>134</v>
      </c>
    </row>
    <row r="126" s="2" customFormat="1" ht="21.75" customHeight="1">
      <c r="A126" s="35"/>
      <c r="B126" s="36"/>
      <c r="C126" s="215" t="s">
        <v>135</v>
      </c>
      <c r="D126" s="215" t="s">
        <v>124</v>
      </c>
      <c r="E126" s="216" t="s">
        <v>136</v>
      </c>
      <c r="F126" s="217" t="s">
        <v>137</v>
      </c>
      <c r="G126" s="218" t="s">
        <v>127</v>
      </c>
      <c r="H126" s="219">
        <v>6</v>
      </c>
      <c r="I126" s="220"/>
      <c r="J126" s="221">
        <f>ROUND(I126*H126,2)</f>
        <v>0</v>
      </c>
      <c r="K126" s="217" t="s">
        <v>128</v>
      </c>
      <c r="L126" s="41"/>
      <c r="M126" s="222" t="s">
        <v>1</v>
      </c>
      <c r="N126" s="223" t="s">
        <v>41</v>
      </c>
      <c r="O126" s="88"/>
      <c r="P126" s="224">
        <f>O126*H126</f>
        <v>0</v>
      </c>
      <c r="Q126" s="224">
        <v>5.0000000000000002E-05</v>
      </c>
      <c r="R126" s="224">
        <f>Q126*H126</f>
        <v>0.00030000000000000003</v>
      </c>
      <c r="S126" s="224">
        <v>0.0053200000000000001</v>
      </c>
      <c r="T126" s="225">
        <f>S126*H126</f>
        <v>0.031920000000000004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129</v>
      </c>
      <c r="AT126" s="226" t="s">
        <v>124</v>
      </c>
      <c r="AU126" s="226" t="s">
        <v>86</v>
      </c>
      <c r="AY126" s="14" t="s">
        <v>120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84</v>
      </c>
      <c r="BK126" s="227">
        <f>ROUND(I126*H126,2)</f>
        <v>0</v>
      </c>
      <c r="BL126" s="14" t="s">
        <v>129</v>
      </c>
      <c r="BM126" s="226" t="s">
        <v>138</v>
      </c>
    </row>
    <row r="127" s="2" customFormat="1" ht="24.15" customHeight="1">
      <c r="A127" s="35"/>
      <c r="B127" s="36"/>
      <c r="C127" s="215" t="s">
        <v>139</v>
      </c>
      <c r="D127" s="215" t="s">
        <v>124</v>
      </c>
      <c r="E127" s="216" t="s">
        <v>140</v>
      </c>
      <c r="F127" s="217" t="s">
        <v>141</v>
      </c>
      <c r="G127" s="218" t="s">
        <v>127</v>
      </c>
      <c r="H127" s="219">
        <v>36</v>
      </c>
      <c r="I127" s="220"/>
      <c r="J127" s="221">
        <f>ROUND(I127*H127,2)</f>
        <v>0</v>
      </c>
      <c r="K127" s="217" t="s">
        <v>128</v>
      </c>
      <c r="L127" s="41"/>
      <c r="M127" s="222" t="s">
        <v>1</v>
      </c>
      <c r="N127" s="223" t="s">
        <v>41</v>
      </c>
      <c r="O127" s="88"/>
      <c r="P127" s="224">
        <f>O127*H127</f>
        <v>0</v>
      </c>
      <c r="Q127" s="224">
        <v>9.0000000000000006E-05</v>
      </c>
      <c r="R127" s="224">
        <f>Q127*H127</f>
        <v>0.0032400000000000003</v>
      </c>
      <c r="S127" s="224">
        <v>0.0085800000000000008</v>
      </c>
      <c r="T127" s="225">
        <f>S127*H127</f>
        <v>0.30888000000000004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129</v>
      </c>
      <c r="AT127" s="226" t="s">
        <v>124</v>
      </c>
      <c r="AU127" s="226" t="s">
        <v>86</v>
      </c>
      <c r="AY127" s="14" t="s">
        <v>120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84</v>
      </c>
      <c r="BK127" s="227">
        <f>ROUND(I127*H127,2)</f>
        <v>0</v>
      </c>
      <c r="BL127" s="14" t="s">
        <v>129</v>
      </c>
      <c r="BM127" s="226" t="s">
        <v>142</v>
      </c>
    </row>
    <row r="128" s="2" customFormat="1" ht="24.15" customHeight="1">
      <c r="A128" s="35"/>
      <c r="B128" s="36"/>
      <c r="C128" s="215" t="s">
        <v>143</v>
      </c>
      <c r="D128" s="215" t="s">
        <v>124</v>
      </c>
      <c r="E128" s="216" t="s">
        <v>144</v>
      </c>
      <c r="F128" s="217" t="s">
        <v>145</v>
      </c>
      <c r="G128" s="218" t="s">
        <v>146</v>
      </c>
      <c r="H128" s="219">
        <v>0.39300000000000002</v>
      </c>
      <c r="I128" s="220"/>
      <c r="J128" s="221">
        <f>ROUND(I128*H128,2)</f>
        <v>0</v>
      </c>
      <c r="K128" s="217" t="s">
        <v>128</v>
      </c>
      <c r="L128" s="41"/>
      <c r="M128" s="222" t="s">
        <v>1</v>
      </c>
      <c r="N128" s="223" t="s">
        <v>41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129</v>
      </c>
      <c r="AT128" s="226" t="s">
        <v>124</v>
      </c>
      <c r="AU128" s="226" t="s">
        <v>86</v>
      </c>
      <c r="AY128" s="14" t="s">
        <v>120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84</v>
      </c>
      <c r="BK128" s="227">
        <f>ROUND(I128*H128,2)</f>
        <v>0</v>
      </c>
      <c r="BL128" s="14" t="s">
        <v>129</v>
      </c>
      <c r="BM128" s="226" t="s">
        <v>147</v>
      </c>
    </row>
    <row r="129" s="12" customFormat="1" ht="22.8" customHeight="1">
      <c r="A129" s="12"/>
      <c r="B129" s="199"/>
      <c r="C129" s="200"/>
      <c r="D129" s="201" t="s">
        <v>75</v>
      </c>
      <c r="E129" s="213" t="s">
        <v>148</v>
      </c>
      <c r="F129" s="213" t="s">
        <v>149</v>
      </c>
      <c r="G129" s="200"/>
      <c r="H129" s="200"/>
      <c r="I129" s="203"/>
      <c r="J129" s="214">
        <f>BK129</f>
        <v>0</v>
      </c>
      <c r="K129" s="200"/>
      <c r="L129" s="205"/>
      <c r="M129" s="206"/>
      <c r="N129" s="207"/>
      <c r="O129" s="207"/>
      <c r="P129" s="208">
        <f>SUM(P130:P134)</f>
        <v>0</v>
      </c>
      <c r="Q129" s="207"/>
      <c r="R129" s="208">
        <f>SUM(R130:R134)</f>
        <v>0.020159999999999997</v>
      </c>
      <c r="S129" s="207"/>
      <c r="T129" s="209">
        <f>SUM(T130:T134)</f>
        <v>0.12520000000000001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0" t="s">
        <v>86</v>
      </c>
      <c r="AT129" s="211" t="s">
        <v>75</v>
      </c>
      <c r="AU129" s="211" t="s">
        <v>84</v>
      </c>
      <c r="AY129" s="210" t="s">
        <v>120</v>
      </c>
      <c r="BK129" s="212">
        <f>SUM(BK130:BK134)</f>
        <v>0</v>
      </c>
    </row>
    <row r="130" s="2" customFormat="1" ht="24.15" customHeight="1">
      <c r="A130" s="35"/>
      <c r="B130" s="36"/>
      <c r="C130" s="215" t="s">
        <v>150</v>
      </c>
      <c r="D130" s="215" t="s">
        <v>124</v>
      </c>
      <c r="E130" s="216" t="s">
        <v>151</v>
      </c>
      <c r="F130" s="217" t="s">
        <v>152</v>
      </c>
      <c r="G130" s="218" t="s">
        <v>153</v>
      </c>
      <c r="H130" s="219">
        <v>22</v>
      </c>
      <c r="I130" s="220"/>
      <c r="J130" s="221">
        <f>ROUND(I130*H130,2)</f>
        <v>0</v>
      </c>
      <c r="K130" s="217" t="s">
        <v>128</v>
      </c>
      <c r="L130" s="41"/>
      <c r="M130" s="222" t="s">
        <v>1</v>
      </c>
      <c r="N130" s="223" t="s">
        <v>41</v>
      </c>
      <c r="O130" s="88"/>
      <c r="P130" s="224">
        <f>O130*H130</f>
        <v>0</v>
      </c>
      <c r="Q130" s="224">
        <v>4.0000000000000003E-05</v>
      </c>
      <c r="R130" s="224">
        <f>Q130*H130</f>
        <v>0.00088000000000000003</v>
      </c>
      <c r="S130" s="224">
        <v>0.00044999999999999999</v>
      </c>
      <c r="T130" s="225">
        <f>S130*H130</f>
        <v>0.0098999999999999991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129</v>
      </c>
      <c r="AT130" s="226" t="s">
        <v>124</v>
      </c>
      <c r="AU130" s="226" t="s">
        <v>86</v>
      </c>
      <c r="AY130" s="14" t="s">
        <v>120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84</v>
      </c>
      <c r="BK130" s="227">
        <f>ROUND(I130*H130,2)</f>
        <v>0</v>
      </c>
      <c r="BL130" s="14" t="s">
        <v>129</v>
      </c>
      <c r="BM130" s="226" t="s">
        <v>154</v>
      </c>
    </row>
    <row r="131" s="2" customFormat="1" ht="21.75" customHeight="1">
      <c r="A131" s="35"/>
      <c r="B131" s="36"/>
      <c r="C131" s="215" t="s">
        <v>155</v>
      </c>
      <c r="D131" s="215" t="s">
        <v>124</v>
      </c>
      <c r="E131" s="216" t="s">
        <v>156</v>
      </c>
      <c r="F131" s="217" t="s">
        <v>157</v>
      </c>
      <c r="G131" s="218" t="s">
        <v>153</v>
      </c>
      <c r="H131" s="219">
        <v>178</v>
      </c>
      <c r="I131" s="220"/>
      <c r="J131" s="221">
        <f>ROUND(I131*H131,2)</f>
        <v>0</v>
      </c>
      <c r="K131" s="217" t="s">
        <v>128</v>
      </c>
      <c r="L131" s="41"/>
      <c r="M131" s="222" t="s">
        <v>1</v>
      </c>
      <c r="N131" s="223" t="s">
        <v>41</v>
      </c>
      <c r="O131" s="88"/>
      <c r="P131" s="224">
        <f>O131*H131</f>
        <v>0</v>
      </c>
      <c r="Q131" s="224">
        <v>9.0000000000000006E-05</v>
      </c>
      <c r="R131" s="224">
        <f>Q131*H131</f>
        <v>0.01602</v>
      </c>
      <c r="S131" s="224">
        <v>0.00044999999999999999</v>
      </c>
      <c r="T131" s="225">
        <f>S131*H131</f>
        <v>0.080100000000000005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129</v>
      </c>
      <c r="AT131" s="226" t="s">
        <v>124</v>
      </c>
      <c r="AU131" s="226" t="s">
        <v>86</v>
      </c>
      <c r="AY131" s="14" t="s">
        <v>120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84</v>
      </c>
      <c r="BK131" s="227">
        <f>ROUND(I131*H131,2)</f>
        <v>0</v>
      </c>
      <c r="BL131" s="14" t="s">
        <v>129</v>
      </c>
      <c r="BM131" s="226" t="s">
        <v>158</v>
      </c>
    </row>
    <row r="132" s="2" customFormat="1" ht="21.75" customHeight="1">
      <c r="A132" s="35"/>
      <c r="B132" s="36"/>
      <c r="C132" s="215" t="s">
        <v>159</v>
      </c>
      <c r="D132" s="215" t="s">
        <v>124</v>
      </c>
      <c r="E132" s="216" t="s">
        <v>160</v>
      </c>
      <c r="F132" s="217" t="s">
        <v>161</v>
      </c>
      <c r="G132" s="218" t="s">
        <v>153</v>
      </c>
      <c r="H132" s="219">
        <v>12</v>
      </c>
      <c r="I132" s="220"/>
      <c r="J132" s="221">
        <f>ROUND(I132*H132,2)</f>
        <v>0</v>
      </c>
      <c r="K132" s="217" t="s">
        <v>128</v>
      </c>
      <c r="L132" s="41"/>
      <c r="M132" s="222" t="s">
        <v>1</v>
      </c>
      <c r="N132" s="223" t="s">
        <v>41</v>
      </c>
      <c r="O132" s="88"/>
      <c r="P132" s="224">
        <f>O132*H132</f>
        <v>0</v>
      </c>
      <c r="Q132" s="224">
        <v>0.00012999999999999999</v>
      </c>
      <c r="R132" s="224">
        <f>Q132*H132</f>
        <v>0.0015599999999999998</v>
      </c>
      <c r="S132" s="224">
        <v>0.0011000000000000001</v>
      </c>
      <c r="T132" s="225">
        <f>S132*H132</f>
        <v>0.0132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129</v>
      </c>
      <c r="AT132" s="226" t="s">
        <v>124</v>
      </c>
      <c r="AU132" s="226" t="s">
        <v>86</v>
      </c>
      <c r="AY132" s="14" t="s">
        <v>120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84</v>
      </c>
      <c r="BK132" s="227">
        <f>ROUND(I132*H132,2)</f>
        <v>0</v>
      </c>
      <c r="BL132" s="14" t="s">
        <v>129</v>
      </c>
      <c r="BM132" s="226" t="s">
        <v>162</v>
      </c>
    </row>
    <row r="133" s="2" customFormat="1" ht="21.75" customHeight="1">
      <c r="A133" s="35"/>
      <c r="B133" s="36"/>
      <c r="C133" s="215" t="s">
        <v>163</v>
      </c>
      <c r="D133" s="215" t="s">
        <v>124</v>
      </c>
      <c r="E133" s="216" t="s">
        <v>164</v>
      </c>
      <c r="F133" s="217" t="s">
        <v>165</v>
      </c>
      <c r="G133" s="218" t="s">
        <v>153</v>
      </c>
      <c r="H133" s="219">
        <v>10</v>
      </c>
      <c r="I133" s="220"/>
      <c r="J133" s="221">
        <f>ROUND(I133*H133,2)</f>
        <v>0</v>
      </c>
      <c r="K133" s="217" t="s">
        <v>128</v>
      </c>
      <c r="L133" s="41"/>
      <c r="M133" s="222" t="s">
        <v>1</v>
      </c>
      <c r="N133" s="223" t="s">
        <v>41</v>
      </c>
      <c r="O133" s="88"/>
      <c r="P133" s="224">
        <f>O133*H133</f>
        <v>0</v>
      </c>
      <c r="Q133" s="224">
        <v>0.00017000000000000001</v>
      </c>
      <c r="R133" s="224">
        <f>Q133*H133</f>
        <v>0.0017000000000000001</v>
      </c>
      <c r="S133" s="224">
        <v>0.0022000000000000001</v>
      </c>
      <c r="T133" s="225">
        <f>S133*H133</f>
        <v>0.022000000000000002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129</v>
      </c>
      <c r="AT133" s="226" t="s">
        <v>124</v>
      </c>
      <c r="AU133" s="226" t="s">
        <v>86</v>
      </c>
      <c r="AY133" s="14" t="s">
        <v>120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84</v>
      </c>
      <c r="BK133" s="227">
        <f>ROUND(I133*H133,2)</f>
        <v>0</v>
      </c>
      <c r="BL133" s="14" t="s">
        <v>129</v>
      </c>
      <c r="BM133" s="226" t="s">
        <v>166</v>
      </c>
    </row>
    <row r="134" s="2" customFormat="1" ht="24.15" customHeight="1">
      <c r="A134" s="35"/>
      <c r="B134" s="36"/>
      <c r="C134" s="215" t="s">
        <v>167</v>
      </c>
      <c r="D134" s="215" t="s">
        <v>124</v>
      </c>
      <c r="E134" s="216" t="s">
        <v>168</v>
      </c>
      <c r="F134" s="217" t="s">
        <v>169</v>
      </c>
      <c r="G134" s="218" t="s">
        <v>146</v>
      </c>
      <c r="H134" s="219">
        <v>0.125</v>
      </c>
      <c r="I134" s="220"/>
      <c r="J134" s="221">
        <f>ROUND(I134*H134,2)</f>
        <v>0</v>
      </c>
      <c r="K134" s="217" t="s">
        <v>128</v>
      </c>
      <c r="L134" s="41"/>
      <c r="M134" s="222" t="s">
        <v>1</v>
      </c>
      <c r="N134" s="223" t="s">
        <v>41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129</v>
      </c>
      <c r="AT134" s="226" t="s">
        <v>124</v>
      </c>
      <c r="AU134" s="226" t="s">
        <v>86</v>
      </c>
      <c r="AY134" s="14" t="s">
        <v>120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84</v>
      </c>
      <c r="BK134" s="227">
        <f>ROUND(I134*H134,2)</f>
        <v>0</v>
      </c>
      <c r="BL134" s="14" t="s">
        <v>129</v>
      </c>
      <c r="BM134" s="226" t="s">
        <v>170</v>
      </c>
    </row>
    <row r="135" s="12" customFormat="1" ht="22.8" customHeight="1">
      <c r="A135" s="12"/>
      <c r="B135" s="199"/>
      <c r="C135" s="200"/>
      <c r="D135" s="201" t="s">
        <v>75</v>
      </c>
      <c r="E135" s="213" t="s">
        <v>171</v>
      </c>
      <c r="F135" s="213" t="s">
        <v>172</v>
      </c>
      <c r="G135" s="200"/>
      <c r="H135" s="200"/>
      <c r="I135" s="203"/>
      <c r="J135" s="214">
        <f>BK135</f>
        <v>0</v>
      </c>
      <c r="K135" s="200"/>
      <c r="L135" s="205"/>
      <c r="M135" s="206"/>
      <c r="N135" s="207"/>
      <c r="O135" s="207"/>
      <c r="P135" s="208">
        <f>SUM(P136:P141)</f>
        <v>0</v>
      </c>
      <c r="Q135" s="207"/>
      <c r="R135" s="208">
        <f>SUM(R136:R141)</f>
        <v>0.0070400000000000011</v>
      </c>
      <c r="S135" s="207"/>
      <c r="T135" s="209">
        <f>SUM(T136:T141)</f>
        <v>2.6439250000000003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0" t="s">
        <v>86</v>
      </c>
      <c r="AT135" s="211" t="s">
        <v>75</v>
      </c>
      <c r="AU135" s="211" t="s">
        <v>84</v>
      </c>
      <c r="AY135" s="210" t="s">
        <v>120</v>
      </c>
      <c r="BK135" s="212">
        <f>SUM(BK136:BK141)</f>
        <v>0</v>
      </c>
    </row>
    <row r="136" s="2" customFormat="1" ht="16.5" customHeight="1">
      <c r="A136" s="35"/>
      <c r="B136" s="36"/>
      <c r="C136" s="215" t="s">
        <v>173</v>
      </c>
      <c r="D136" s="215" t="s">
        <v>124</v>
      </c>
      <c r="E136" s="216" t="s">
        <v>174</v>
      </c>
      <c r="F136" s="217" t="s">
        <v>175</v>
      </c>
      <c r="G136" s="218" t="s">
        <v>176</v>
      </c>
      <c r="H136" s="219">
        <v>2.5</v>
      </c>
      <c r="I136" s="220"/>
      <c r="J136" s="221">
        <f>ROUND(I136*H136,2)</f>
        <v>0</v>
      </c>
      <c r="K136" s="217" t="s">
        <v>128</v>
      </c>
      <c r="L136" s="41"/>
      <c r="M136" s="222" t="s">
        <v>1</v>
      </c>
      <c r="N136" s="223" t="s">
        <v>41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0.01057</v>
      </c>
      <c r="T136" s="225">
        <f>S136*H136</f>
        <v>0.026424999999999997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129</v>
      </c>
      <c r="AT136" s="226" t="s">
        <v>124</v>
      </c>
      <c r="AU136" s="226" t="s">
        <v>86</v>
      </c>
      <c r="AY136" s="14" t="s">
        <v>120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84</v>
      </c>
      <c r="BK136" s="227">
        <f>ROUND(I136*H136,2)</f>
        <v>0</v>
      </c>
      <c r="BL136" s="14" t="s">
        <v>129</v>
      </c>
      <c r="BM136" s="226" t="s">
        <v>177</v>
      </c>
    </row>
    <row r="137" s="2" customFormat="1" ht="24.15" customHeight="1">
      <c r="A137" s="35"/>
      <c r="B137" s="36"/>
      <c r="C137" s="215" t="s">
        <v>178</v>
      </c>
      <c r="D137" s="215" t="s">
        <v>124</v>
      </c>
      <c r="E137" s="216" t="s">
        <v>179</v>
      </c>
      <c r="F137" s="217" t="s">
        <v>180</v>
      </c>
      <c r="G137" s="218" t="s">
        <v>153</v>
      </c>
      <c r="H137" s="219">
        <v>53</v>
      </c>
      <c r="I137" s="220"/>
      <c r="J137" s="221">
        <f>ROUND(I137*H137,2)</f>
        <v>0</v>
      </c>
      <c r="K137" s="217" t="s">
        <v>128</v>
      </c>
      <c r="L137" s="41"/>
      <c r="M137" s="222" t="s">
        <v>1</v>
      </c>
      <c r="N137" s="223" t="s">
        <v>41</v>
      </c>
      <c r="O137" s="88"/>
      <c r="P137" s="224">
        <f>O137*H137</f>
        <v>0</v>
      </c>
      <c r="Q137" s="224">
        <v>8.0000000000000007E-05</v>
      </c>
      <c r="R137" s="224">
        <f>Q137*H137</f>
        <v>0.0042400000000000007</v>
      </c>
      <c r="S137" s="224">
        <v>0.024930000000000001</v>
      </c>
      <c r="T137" s="225">
        <f>S137*H137</f>
        <v>1.3212900000000001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129</v>
      </c>
      <c r="AT137" s="226" t="s">
        <v>124</v>
      </c>
      <c r="AU137" s="226" t="s">
        <v>86</v>
      </c>
      <c r="AY137" s="14" t="s">
        <v>120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84</v>
      </c>
      <c r="BK137" s="227">
        <f>ROUND(I137*H137,2)</f>
        <v>0</v>
      </c>
      <c r="BL137" s="14" t="s">
        <v>129</v>
      </c>
      <c r="BM137" s="226" t="s">
        <v>181</v>
      </c>
    </row>
    <row r="138" s="2" customFormat="1" ht="24.15" customHeight="1">
      <c r="A138" s="35"/>
      <c r="B138" s="36"/>
      <c r="C138" s="215" t="s">
        <v>182</v>
      </c>
      <c r="D138" s="215" t="s">
        <v>124</v>
      </c>
      <c r="E138" s="216" t="s">
        <v>183</v>
      </c>
      <c r="F138" s="217" t="s">
        <v>184</v>
      </c>
      <c r="G138" s="218" t="s">
        <v>153</v>
      </c>
      <c r="H138" s="219">
        <v>5</v>
      </c>
      <c r="I138" s="220"/>
      <c r="J138" s="221">
        <f>ROUND(I138*H138,2)</f>
        <v>0</v>
      </c>
      <c r="K138" s="217" t="s">
        <v>128</v>
      </c>
      <c r="L138" s="41"/>
      <c r="M138" s="222" t="s">
        <v>1</v>
      </c>
      <c r="N138" s="223" t="s">
        <v>41</v>
      </c>
      <c r="O138" s="88"/>
      <c r="P138" s="224">
        <f>O138*H138</f>
        <v>0</v>
      </c>
      <c r="Q138" s="224">
        <v>8.0000000000000007E-05</v>
      </c>
      <c r="R138" s="224">
        <f>Q138*H138</f>
        <v>0.00040000000000000002</v>
      </c>
      <c r="S138" s="224">
        <v>0.04675</v>
      </c>
      <c r="T138" s="225">
        <f>S138*H138</f>
        <v>0.23375000000000001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129</v>
      </c>
      <c r="AT138" s="226" t="s">
        <v>124</v>
      </c>
      <c r="AU138" s="226" t="s">
        <v>86</v>
      </c>
      <c r="AY138" s="14" t="s">
        <v>120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84</v>
      </c>
      <c r="BK138" s="227">
        <f>ROUND(I138*H138,2)</f>
        <v>0</v>
      </c>
      <c r="BL138" s="14" t="s">
        <v>129</v>
      </c>
      <c r="BM138" s="226" t="s">
        <v>185</v>
      </c>
    </row>
    <row r="139" s="2" customFormat="1" ht="24.15" customHeight="1">
      <c r="A139" s="35"/>
      <c r="B139" s="36"/>
      <c r="C139" s="215" t="s">
        <v>186</v>
      </c>
      <c r="D139" s="215" t="s">
        <v>124</v>
      </c>
      <c r="E139" s="216" t="s">
        <v>187</v>
      </c>
      <c r="F139" s="217" t="s">
        <v>188</v>
      </c>
      <c r="G139" s="218" t="s">
        <v>153</v>
      </c>
      <c r="H139" s="219">
        <v>19</v>
      </c>
      <c r="I139" s="220"/>
      <c r="J139" s="221">
        <f>ROUND(I139*H139,2)</f>
        <v>0</v>
      </c>
      <c r="K139" s="217" t="s">
        <v>128</v>
      </c>
      <c r="L139" s="41"/>
      <c r="M139" s="222" t="s">
        <v>1</v>
      </c>
      <c r="N139" s="223" t="s">
        <v>41</v>
      </c>
      <c r="O139" s="88"/>
      <c r="P139" s="224">
        <f>O139*H139</f>
        <v>0</v>
      </c>
      <c r="Q139" s="224">
        <v>0.00010000000000000001</v>
      </c>
      <c r="R139" s="224">
        <f>Q139*H139</f>
        <v>0.0019</v>
      </c>
      <c r="S139" s="224">
        <v>0.037490000000000002</v>
      </c>
      <c r="T139" s="225">
        <f>S139*H139</f>
        <v>0.71231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129</v>
      </c>
      <c r="AT139" s="226" t="s">
        <v>124</v>
      </c>
      <c r="AU139" s="226" t="s">
        <v>86</v>
      </c>
      <c r="AY139" s="14" t="s">
        <v>120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84</v>
      </c>
      <c r="BK139" s="227">
        <f>ROUND(I139*H139,2)</f>
        <v>0</v>
      </c>
      <c r="BL139" s="14" t="s">
        <v>129</v>
      </c>
      <c r="BM139" s="226" t="s">
        <v>189</v>
      </c>
    </row>
    <row r="140" s="2" customFormat="1" ht="24.15" customHeight="1">
      <c r="A140" s="35"/>
      <c r="B140" s="36"/>
      <c r="C140" s="215" t="s">
        <v>190</v>
      </c>
      <c r="D140" s="215" t="s">
        <v>124</v>
      </c>
      <c r="E140" s="216" t="s">
        <v>191</v>
      </c>
      <c r="F140" s="217" t="s">
        <v>192</v>
      </c>
      <c r="G140" s="218" t="s">
        <v>153</v>
      </c>
      <c r="H140" s="219">
        <v>5</v>
      </c>
      <c r="I140" s="220"/>
      <c r="J140" s="221">
        <f>ROUND(I140*H140,2)</f>
        <v>0</v>
      </c>
      <c r="K140" s="217" t="s">
        <v>128</v>
      </c>
      <c r="L140" s="41"/>
      <c r="M140" s="222" t="s">
        <v>1</v>
      </c>
      <c r="N140" s="223" t="s">
        <v>41</v>
      </c>
      <c r="O140" s="88"/>
      <c r="P140" s="224">
        <f>O140*H140</f>
        <v>0</v>
      </c>
      <c r="Q140" s="224">
        <v>0.00010000000000000001</v>
      </c>
      <c r="R140" s="224">
        <f>Q140*H140</f>
        <v>0.00050000000000000001</v>
      </c>
      <c r="S140" s="224">
        <v>0.070029999999999995</v>
      </c>
      <c r="T140" s="225">
        <f>S140*H140</f>
        <v>0.35014999999999996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129</v>
      </c>
      <c r="AT140" s="226" t="s">
        <v>124</v>
      </c>
      <c r="AU140" s="226" t="s">
        <v>86</v>
      </c>
      <c r="AY140" s="14" t="s">
        <v>120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84</v>
      </c>
      <c r="BK140" s="227">
        <f>ROUND(I140*H140,2)</f>
        <v>0</v>
      </c>
      <c r="BL140" s="14" t="s">
        <v>129</v>
      </c>
      <c r="BM140" s="226" t="s">
        <v>193</v>
      </c>
    </row>
    <row r="141" s="2" customFormat="1" ht="33" customHeight="1">
      <c r="A141" s="35"/>
      <c r="B141" s="36"/>
      <c r="C141" s="215" t="s">
        <v>194</v>
      </c>
      <c r="D141" s="215" t="s">
        <v>124</v>
      </c>
      <c r="E141" s="216" t="s">
        <v>195</v>
      </c>
      <c r="F141" s="217" t="s">
        <v>196</v>
      </c>
      <c r="G141" s="218" t="s">
        <v>146</v>
      </c>
      <c r="H141" s="219">
        <v>2.6440000000000001</v>
      </c>
      <c r="I141" s="220"/>
      <c r="J141" s="221">
        <f>ROUND(I141*H141,2)</f>
        <v>0</v>
      </c>
      <c r="K141" s="217" t="s">
        <v>128</v>
      </c>
      <c r="L141" s="41"/>
      <c r="M141" s="222" t="s">
        <v>1</v>
      </c>
      <c r="N141" s="223" t="s">
        <v>41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129</v>
      </c>
      <c r="AT141" s="226" t="s">
        <v>124</v>
      </c>
      <c r="AU141" s="226" t="s">
        <v>86</v>
      </c>
      <c r="AY141" s="14" t="s">
        <v>120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84</v>
      </c>
      <c r="BK141" s="227">
        <f>ROUND(I141*H141,2)</f>
        <v>0</v>
      </c>
      <c r="BL141" s="14" t="s">
        <v>129</v>
      </c>
      <c r="BM141" s="226" t="s">
        <v>197</v>
      </c>
    </row>
    <row r="142" s="12" customFormat="1" ht="22.8" customHeight="1">
      <c r="A142" s="12"/>
      <c r="B142" s="199"/>
      <c r="C142" s="200"/>
      <c r="D142" s="201" t="s">
        <v>75</v>
      </c>
      <c r="E142" s="213" t="s">
        <v>198</v>
      </c>
      <c r="F142" s="213" t="s">
        <v>199</v>
      </c>
      <c r="G142" s="200"/>
      <c r="H142" s="200"/>
      <c r="I142" s="203"/>
      <c r="J142" s="214">
        <f>BK142</f>
        <v>0</v>
      </c>
      <c r="K142" s="200"/>
      <c r="L142" s="205"/>
      <c r="M142" s="206"/>
      <c r="N142" s="207"/>
      <c r="O142" s="207"/>
      <c r="P142" s="208">
        <f>SUM(P143:P146)</f>
        <v>0</v>
      </c>
      <c r="Q142" s="207"/>
      <c r="R142" s="208">
        <f>SUM(R143:R146)</f>
        <v>0</v>
      </c>
      <c r="S142" s="207"/>
      <c r="T142" s="209">
        <f>SUM(T143:T146)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0" t="s">
        <v>84</v>
      </c>
      <c r="AT142" s="211" t="s">
        <v>75</v>
      </c>
      <c r="AU142" s="211" t="s">
        <v>84</v>
      </c>
      <c r="AY142" s="210" t="s">
        <v>120</v>
      </c>
      <c r="BK142" s="212">
        <f>SUM(BK143:BK146)</f>
        <v>0</v>
      </c>
    </row>
    <row r="143" s="2" customFormat="1" ht="24.15" customHeight="1">
      <c r="A143" s="35"/>
      <c r="B143" s="36"/>
      <c r="C143" s="215" t="s">
        <v>200</v>
      </c>
      <c r="D143" s="215" t="s">
        <v>124</v>
      </c>
      <c r="E143" s="216" t="s">
        <v>201</v>
      </c>
      <c r="F143" s="217" t="s">
        <v>202</v>
      </c>
      <c r="G143" s="218" t="s">
        <v>203</v>
      </c>
      <c r="H143" s="219">
        <v>3.1619999999999999</v>
      </c>
      <c r="I143" s="220"/>
      <c r="J143" s="221">
        <f>ROUND(I143*H143,2)</f>
        <v>0</v>
      </c>
      <c r="K143" s="217" t="s">
        <v>1</v>
      </c>
      <c r="L143" s="41"/>
      <c r="M143" s="222" t="s">
        <v>1</v>
      </c>
      <c r="N143" s="223" t="s">
        <v>41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204</v>
      </c>
      <c r="AT143" s="226" t="s">
        <v>124</v>
      </c>
      <c r="AU143" s="226" t="s">
        <v>86</v>
      </c>
      <c r="AY143" s="14" t="s">
        <v>120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84</v>
      </c>
      <c r="BK143" s="227">
        <f>ROUND(I143*H143,2)</f>
        <v>0</v>
      </c>
      <c r="BL143" s="14" t="s">
        <v>204</v>
      </c>
      <c r="BM143" s="226" t="s">
        <v>205</v>
      </c>
    </row>
    <row r="144" s="2" customFormat="1">
      <c r="A144" s="35"/>
      <c r="B144" s="36"/>
      <c r="C144" s="37"/>
      <c r="D144" s="228" t="s">
        <v>206</v>
      </c>
      <c r="E144" s="37"/>
      <c r="F144" s="229" t="s">
        <v>207</v>
      </c>
      <c r="G144" s="37"/>
      <c r="H144" s="37"/>
      <c r="I144" s="230"/>
      <c r="J144" s="37"/>
      <c r="K144" s="37"/>
      <c r="L144" s="41"/>
      <c r="M144" s="231"/>
      <c r="N144" s="232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206</v>
      </c>
      <c r="AU144" s="14" t="s">
        <v>86</v>
      </c>
    </row>
    <row r="145" s="2" customFormat="1" ht="16.5" customHeight="1">
      <c r="A145" s="35"/>
      <c r="B145" s="36"/>
      <c r="C145" s="215" t="s">
        <v>208</v>
      </c>
      <c r="D145" s="215" t="s">
        <v>124</v>
      </c>
      <c r="E145" s="216" t="s">
        <v>209</v>
      </c>
      <c r="F145" s="217" t="s">
        <v>210</v>
      </c>
      <c r="G145" s="218" t="s">
        <v>211</v>
      </c>
      <c r="H145" s="219">
        <v>24</v>
      </c>
      <c r="I145" s="220"/>
      <c r="J145" s="221">
        <f>ROUND(I145*H145,2)</f>
        <v>0</v>
      </c>
      <c r="K145" s="217" t="s">
        <v>1</v>
      </c>
      <c r="L145" s="41"/>
      <c r="M145" s="222" t="s">
        <v>1</v>
      </c>
      <c r="N145" s="223" t="s">
        <v>41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186</v>
      </c>
      <c r="AT145" s="226" t="s">
        <v>124</v>
      </c>
      <c r="AU145" s="226" t="s">
        <v>86</v>
      </c>
      <c r="AY145" s="14" t="s">
        <v>120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84</v>
      </c>
      <c r="BK145" s="227">
        <f>ROUND(I145*H145,2)</f>
        <v>0</v>
      </c>
      <c r="BL145" s="14" t="s">
        <v>186</v>
      </c>
      <c r="BM145" s="226" t="s">
        <v>212</v>
      </c>
    </row>
    <row r="146" s="2" customFormat="1" ht="16.5" customHeight="1">
      <c r="A146" s="35"/>
      <c r="B146" s="36"/>
      <c r="C146" s="215" t="s">
        <v>213</v>
      </c>
      <c r="D146" s="215" t="s">
        <v>124</v>
      </c>
      <c r="E146" s="216" t="s">
        <v>214</v>
      </c>
      <c r="F146" s="217" t="s">
        <v>215</v>
      </c>
      <c r="G146" s="218" t="s">
        <v>211</v>
      </c>
      <c r="H146" s="219">
        <v>48</v>
      </c>
      <c r="I146" s="220"/>
      <c r="J146" s="221">
        <f>ROUND(I146*H146,2)</f>
        <v>0</v>
      </c>
      <c r="K146" s="217" t="s">
        <v>1</v>
      </c>
      <c r="L146" s="41"/>
      <c r="M146" s="233" t="s">
        <v>1</v>
      </c>
      <c r="N146" s="234" t="s">
        <v>41</v>
      </c>
      <c r="O146" s="235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204</v>
      </c>
      <c r="AT146" s="226" t="s">
        <v>124</v>
      </c>
      <c r="AU146" s="226" t="s">
        <v>86</v>
      </c>
      <c r="AY146" s="14" t="s">
        <v>120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84</v>
      </c>
      <c r="BK146" s="227">
        <f>ROUND(I146*H146,2)</f>
        <v>0</v>
      </c>
      <c r="BL146" s="14" t="s">
        <v>204</v>
      </c>
      <c r="BM146" s="226" t="s">
        <v>216</v>
      </c>
    </row>
    <row r="147" s="2" customFormat="1" ht="6.96" customHeight="1">
      <c r="A147" s="35"/>
      <c r="B147" s="63"/>
      <c r="C147" s="64"/>
      <c r="D147" s="64"/>
      <c r="E147" s="64"/>
      <c r="F147" s="64"/>
      <c r="G147" s="64"/>
      <c r="H147" s="64"/>
      <c r="I147" s="64"/>
      <c r="J147" s="64"/>
      <c r="K147" s="64"/>
      <c r="L147" s="41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sheetProtection sheet="1" autoFilter="0" formatColumns="0" formatRows="0" objects="1" scenarios="1" spinCount="100000" saltValue="MTLWC7M4tYha2nAcVRH19MV7FvCjaix7h4N0+uXHUPGb9DE6kI3daJ3kh2Qran/L+8Hd/2VK3eCHoXQrOm0X8w==" hashValue="sIz8vZmxetQE11+sFeO9oUYf1p8OmmSPoYKkc/jyctjQobmu/zZ7ZpsDxWDvZw9PLahloaDF90WERAPYsI1I+A==" algorithmName="SHA-512" password="CC35"/>
  <autoFilter ref="C120:K14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Gymnázium Blansko - rekonstrukce, rozvodů teplé a studené vody, odpadů,topné soustavy a kotelny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45" customHeight="1">
      <c r="A9" s="35"/>
      <c r="B9" s="41"/>
      <c r="C9" s="35"/>
      <c r="D9" s="35"/>
      <c r="E9" s="139" t="s">
        <v>217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17. 1. 2025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21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35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ROUND((SUM(BE122:BE151)),  2)</f>
        <v>0</v>
      </c>
      <c r="G33" s="35"/>
      <c r="H33" s="35"/>
      <c r="I33" s="152">
        <v>0.20999999999999999</v>
      </c>
      <c r="J33" s="151">
        <f>ROUND(((SUM(BE122:BE151))*I33),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ROUND((SUM(BF122:BF151)),  2)</f>
        <v>0</v>
      </c>
      <c r="G34" s="35"/>
      <c r="H34" s="35"/>
      <c r="I34" s="152">
        <v>0.12</v>
      </c>
      <c r="J34" s="151">
        <f>ROUND(((SUM(BF122:BF151))*I34),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ROUND((SUM(BG122:BG151)),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ROUND((SUM(BH122:BH151)),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ROUND((SUM(BI122:BI151)),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Gymnázium Blansko - rekonstrukce, rozvodů teplé a studené vody, odpadů,topné soustavy a kotelny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45" customHeight="1">
      <c r="A87" s="35"/>
      <c r="B87" s="36"/>
      <c r="C87" s="37"/>
      <c r="D87" s="37"/>
      <c r="E87" s="73" t="str">
        <f>E9</f>
        <v>331024_D_ZTI-SO01 - Gymnázium Blansko - rekonstrukce rozvodů teplé a studené vody, odpadů, topné soustavy a kotelny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Gymnázium Blansko, příspěvková organizace,Seifert </v>
      </c>
      <c r="G89" s="37"/>
      <c r="H89" s="37"/>
      <c r="I89" s="29" t="s">
        <v>22</v>
      </c>
      <c r="J89" s="76" t="str">
        <f>IF(J12="","",J12)</f>
        <v>17. 1. 2025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 xml:space="preserve">Gymnázium Blansko, příspěvková organizace,Seifert </v>
      </c>
      <c r="G91" s="37"/>
      <c r="H91" s="37"/>
      <c r="I91" s="29" t="s">
        <v>29</v>
      </c>
      <c r="J91" s="33" t="str">
        <f>E21</f>
        <v>V-PROJEKT Prostějov, v.o.s.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Jungmann Adam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218</v>
      </c>
      <c r="E97" s="179"/>
      <c r="F97" s="179"/>
      <c r="G97" s="179"/>
      <c r="H97" s="179"/>
      <c r="I97" s="179"/>
      <c r="J97" s="180">
        <f>J123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219</v>
      </c>
      <c r="E98" s="185"/>
      <c r="F98" s="185"/>
      <c r="G98" s="185"/>
      <c r="H98" s="185"/>
      <c r="I98" s="185"/>
      <c r="J98" s="186">
        <f>J124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220</v>
      </c>
      <c r="E99" s="185"/>
      <c r="F99" s="185"/>
      <c r="G99" s="185"/>
      <c r="H99" s="185"/>
      <c r="I99" s="185"/>
      <c r="J99" s="186">
        <f>J128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221</v>
      </c>
      <c r="E100" s="185"/>
      <c r="F100" s="185"/>
      <c r="G100" s="185"/>
      <c r="H100" s="185"/>
      <c r="I100" s="185"/>
      <c r="J100" s="186">
        <f>J136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222</v>
      </c>
      <c r="E101" s="185"/>
      <c r="F101" s="185"/>
      <c r="G101" s="185"/>
      <c r="H101" s="185"/>
      <c r="I101" s="185"/>
      <c r="J101" s="186">
        <f>J138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105</v>
      </c>
      <c r="E102" s="185"/>
      <c r="F102" s="185"/>
      <c r="G102" s="185"/>
      <c r="H102" s="185"/>
      <c r="I102" s="185"/>
      <c r="J102" s="186">
        <f>J145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106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6.25" customHeight="1">
      <c r="A112" s="35"/>
      <c r="B112" s="36"/>
      <c r="C112" s="37"/>
      <c r="D112" s="37"/>
      <c r="E112" s="171" t="str">
        <f>E7</f>
        <v>Gymnázium Blansko - rekonstrukce, rozvodů teplé a studené vody, odpadů,topné soustavy a kotelny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94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45" customHeight="1">
      <c r="A114" s="35"/>
      <c r="B114" s="36"/>
      <c r="C114" s="37"/>
      <c r="D114" s="37"/>
      <c r="E114" s="73" t="str">
        <f>E9</f>
        <v>331024_D_ZTI-SO01 - Gymnázium Blansko - rekonstrukce rozvodů teplé a studené vody, odpadů, topné soustavy a kotelny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F12</f>
        <v xml:space="preserve">Gymnázium Blansko, příspěvková organizace,Seifert </v>
      </c>
      <c r="G116" s="37"/>
      <c r="H116" s="37"/>
      <c r="I116" s="29" t="s">
        <v>22</v>
      </c>
      <c r="J116" s="76" t="str">
        <f>IF(J12="","",J12)</f>
        <v>17. 1. 2025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5.65" customHeight="1">
      <c r="A118" s="35"/>
      <c r="B118" s="36"/>
      <c r="C118" s="29" t="s">
        <v>24</v>
      </c>
      <c r="D118" s="37"/>
      <c r="E118" s="37"/>
      <c r="F118" s="24" t="str">
        <f>E15</f>
        <v xml:space="preserve">Gymnázium Blansko, příspěvková organizace,Seifert </v>
      </c>
      <c r="G118" s="37"/>
      <c r="H118" s="37"/>
      <c r="I118" s="29" t="s">
        <v>29</v>
      </c>
      <c r="J118" s="33" t="str">
        <f>E21</f>
        <v>V-PROJEKT Prostějov, v.o.s.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7"/>
      <c r="E119" s="37"/>
      <c r="F119" s="24" t="str">
        <f>IF(E18="","",E18)</f>
        <v>Vyplň údaj</v>
      </c>
      <c r="G119" s="37"/>
      <c r="H119" s="37"/>
      <c r="I119" s="29" t="s">
        <v>32</v>
      </c>
      <c r="J119" s="33" t="str">
        <f>E24</f>
        <v>Jungmann Adam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88"/>
      <c r="B121" s="189"/>
      <c r="C121" s="190" t="s">
        <v>107</v>
      </c>
      <c r="D121" s="191" t="s">
        <v>61</v>
      </c>
      <c r="E121" s="191" t="s">
        <v>57</v>
      </c>
      <c r="F121" s="191" t="s">
        <v>58</v>
      </c>
      <c r="G121" s="191" t="s">
        <v>108</v>
      </c>
      <c r="H121" s="191" t="s">
        <v>109</v>
      </c>
      <c r="I121" s="191" t="s">
        <v>110</v>
      </c>
      <c r="J121" s="191" t="s">
        <v>98</v>
      </c>
      <c r="K121" s="192" t="s">
        <v>111</v>
      </c>
      <c r="L121" s="193"/>
      <c r="M121" s="97" t="s">
        <v>1</v>
      </c>
      <c r="N121" s="98" t="s">
        <v>40</v>
      </c>
      <c r="O121" s="98" t="s">
        <v>112</v>
      </c>
      <c r="P121" s="98" t="s">
        <v>113</v>
      </c>
      <c r="Q121" s="98" t="s">
        <v>114</v>
      </c>
      <c r="R121" s="98" t="s">
        <v>115</v>
      </c>
      <c r="S121" s="98" t="s">
        <v>116</v>
      </c>
      <c r="T121" s="99" t="s">
        <v>117</v>
      </c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</row>
    <row r="122" s="2" customFormat="1" ht="22.8" customHeight="1">
      <c r="A122" s="35"/>
      <c r="B122" s="36"/>
      <c r="C122" s="104" t="s">
        <v>118</v>
      </c>
      <c r="D122" s="37"/>
      <c r="E122" s="37"/>
      <c r="F122" s="37"/>
      <c r="G122" s="37"/>
      <c r="H122" s="37"/>
      <c r="I122" s="37"/>
      <c r="J122" s="194">
        <f>BK122</f>
        <v>0</v>
      </c>
      <c r="K122" s="37"/>
      <c r="L122" s="41"/>
      <c r="M122" s="100"/>
      <c r="N122" s="195"/>
      <c r="O122" s="101"/>
      <c r="P122" s="196">
        <f>P123</f>
        <v>0</v>
      </c>
      <c r="Q122" s="101"/>
      <c r="R122" s="196">
        <f>R123</f>
        <v>0.02112</v>
      </c>
      <c r="S122" s="101"/>
      <c r="T122" s="197">
        <f>T123</f>
        <v>4.9479000000000006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75</v>
      </c>
      <c r="AU122" s="14" t="s">
        <v>100</v>
      </c>
      <c r="BK122" s="198">
        <f>BK123</f>
        <v>0</v>
      </c>
    </row>
    <row r="123" s="12" customFormat="1" ht="25.92" customHeight="1">
      <c r="A123" s="12"/>
      <c r="B123" s="199"/>
      <c r="C123" s="200"/>
      <c r="D123" s="201" t="s">
        <v>75</v>
      </c>
      <c r="E123" s="202" t="s">
        <v>119</v>
      </c>
      <c r="F123" s="202" t="s">
        <v>223</v>
      </c>
      <c r="G123" s="200"/>
      <c r="H123" s="200"/>
      <c r="I123" s="203"/>
      <c r="J123" s="204">
        <f>BK123</f>
        <v>0</v>
      </c>
      <c r="K123" s="200"/>
      <c r="L123" s="205"/>
      <c r="M123" s="206"/>
      <c r="N123" s="207"/>
      <c r="O123" s="207"/>
      <c r="P123" s="208">
        <f>P124+P128+P136+P138+P145</f>
        <v>0</v>
      </c>
      <c r="Q123" s="207"/>
      <c r="R123" s="208">
        <f>R124+R128+R136+R138+R145</f>
        <v>0.02112</v>
      </c>
      <c r="S123" s="207"/>
      <c r="T123" s="209">
        <f>T124+T128+T136+T138+T145</f>
        <v>4.9479000000000006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86</v>
      </c>
      <c r="AT123" s="211" t="s">
        <v>75</v>
      </c>
      <c r="AU123" s="211" t="s">
        <v>76</v>
      </c>
      <c r="AY123" s="210" t="s">
        <v>120</v>
      </c>
      <c r="BK123" s="212">
        <f>BK124+BK128+BK136+BK138+BK145</f>
        <v>0</v>
      </c>
    </row>
    <row r="124" s="12" customFormat="1" ht="22.8" customHeight="1">
      <c r="A124" s="12"/>
      <c r="B124" s="199"/>
      <c r="C124" s="200"/>
      <c r="D124" s="201" t="s">
        <v>75</v>
      </c>
      <c r="E124" s="213" t="s">
        <v>224</v>
      </c>
      <c r="F124" s="213" t="s">
        <v>225</v>
      </c>
      <c r="G124" s="200"/>
      <c r="H124" s="200"/>
      <c r="I124" s="203"/>
      <c r="J124" s="214">
        <f>BK124</f>
        <v>0</v>
      </c>
      <c r="K124" s="200"/>
      <c r="L124" s="205"/>
      <c r="M124" s="206"/>
      <c r="N124" s="207"/>
      <c r="O124" s="207"/>
      <c r="P124" s="208">
        <f>SUM(P125:P127)</f>
        <v>0</v>
      </c>
      <c r="Q124" s="207"/>
      <c r="R124" s="208">
        <f>SUM(R125:R127)</f>
        <v>0</v>
      </c>
      <c r="S124" s="207"/>
      <c r="T124" s="209">
        <f>SUM(T125:T127)</f>
        <v>2.0893600000000001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0" t="s">
        <v>86</v>
      </c>
      <c r="AT124" s="211" t="s">
        <v>75</v>
      </c>
      <c r="AU124" s="211" t="s">
        <v>84</v>
      </c>
      <c r="AY124" s="210" t="s">
        <v>120</v>
      </c>
      <c r="BK124" s="212">
        <f>SUM(BK125:BK127)</f>
        <v>0</v>
      </c>
    </row>
    <row r="125" s="2" customFormat="1" ht="16.5" customHeight="1">
      <c r="A125" s="35"/>
      <c r="B125" s="36"/>
      <c r="C125" s="215" t="s">
        <v>84</v>
      </c>
      <c r="D125" s="215" t="s">
        <v>124</v>
      </c>
      <c r="E125" s="216" t="s">
        <v>226</v>
      </c>
      <c r="F125" s="217" t="s">
        <v>227</v>
      </c>
      <c r="G125" s="218" t="s">
        <v>127</v>
      </c>
      <c r="H125" s="219">
        <v>133</v>
      </c>
      <c r="I125" s="220"/>
      <c r="J125" s="221">
        <f>ROUND(I125*H125,2)</f>
        <v>0</v>
      </c>
      <c r="K125" s="217" t="s">
        <v>128</v>
      </c>
      <c r="L125" s="41"/>
      <c r="M125" s="222" t="s">
        <v>1</v>
      </c>
      <c r="N125" s="223" t="s">
        <v>41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0.014919999999999999</v>
      </c>
      <c r="T125" s="225">
        <f>S125*H125</f>
        <v>1.9843599999999999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129</v>
      </c>
      <c r="AT125" s="226" t="s">
        <v>124</v>
      </c>
      <c r="AU125" s="226" t="s">
        <v>86</v>
      </c>
      <c r="AY125" s="14" t="s">
        <v>120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84</v>
      </c>
      <c r="BK125" s="227">
        <f>ROUND(I125*H125,2)</f>
        <v>0</v>
      </c>
      <c r="BL125" s="14" t="s">
        <v>129</v>
      </c>
      <c r="BM125" s="226" t="s">
        <v>228</v>
      </c>
    </row>
    <row r="126" s="2" customFormat="1" ht="16.5" customHeight="1">
      <c r="A126" s="35"/>
      <c r="B126" s="36"/>
      <c r="C126" s="215" t="s">
        <v>86</v>
      </c>
      <c r="D126" s="215" t="s">
        <v>124</v>
      </c>
      <c r="E126" s="216" t="s">
        <v>229</v>
      </c>
      <c r="F126" s="217" t="s">
        <v>230</v>
      </c>
      <c r="G126" s="218" t="s">
        <v>127</v>
      </c>
      <c r="H126" s="219">
        <v>50</v>
      </c>
      <c r="I126" s="220"/>
      <c r="J126" s="221">
        <f>ROUND(I126*H126,2)</f>
        <v>0</v>
      </c>
      <c r="K126" s="217" t="s">
        <v>128</v>
      </c>
      <c r="L126" s="41"/>
      <c r="M126" s="222" t="s">
        <v>1</v>
      </c>
      <c r="N126" s="223" t="s">
        <v>41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0.0020999999999999999</v>
      </c>
      <c r="T126" s="225">
        <f>S126*H126</f>
        <v>0.105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129</v>
      </c>
      <c r="AT126" s="226" t="s">
        <v>124</v>
      </c>
      <c r="AU126" s="226" t="s">
        <v>86</v>
      </c>
      <c r="AY126" s="14" t="s">
        <v>120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84</v>
      </c>
      <c r="BK126" s="227">
        <f>ROUND(I126*H126,2)</f>
        <v>0</v>
      </c>
      <c r="BL126" s="14" t="s">
        <v>129</v>
      </c>
      <c r="BM126" s="226" t="s">
        <v>231</v>
      </c>
    </row>
    <row r="127" s="2" customFormat="1" ht="24.15" customHeight="1">
      <c r="A127" s="35"/>
      <c r="B127" s="36"/>
      <c r="C127" s="215" t="s">
        <v>232</v>
      </c>
      <c r="D127" s="215" t="s">
        <v>124</v>
      </c>
      <c r="E127" s="216" t="s">
        <v>233</v>
      </c>
      <c r="F127" s="217" t="s">
        <v>234</v>
      </c>
      <c r="G127" s="218" t="s">
        <v>146</v>
      </c>
      <c r="H127" s="219">
        <v>2.089</v>
      </c>
      <c r="I127" s="220"/>
      <c r="J127" s="221">
        <f>ROUND(I127*H127,2)</f>
        <v>0</v>
      </c>
      <c r="K127" s="217" t="s">
        <v>128</v>
      </c>
      <c r="L127" s="41"/>
      <c r="M127" s="222" t="s">
        <v>1</v>
      </c>
      <c r="N127" s="223" t="s">
        <v>41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129</v>
      </c>
      <c r="AT127" s="226" t="s">
        <v>124</v>
      </c>
      <c r="AU127" s="226" t="s">
        <v>86</v>
      </c>
      <c r="AY127" s="14" t="s">
        <v>120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84</v>
      </c>
      <c r="BK127" s="227">
        <f>ROUND(I127*H127,2)</f>
        <v>0</v>
      </c>
      <c r="BL127" s="14" t="s">
        <v>129</v>
      </c>
      <c r="BM127" s="226" t="s">
        <v>235</v>
      </c>
    </row>
    <row r="128" s="12" customFormat="1" ht="22.8" customHeight="1">
      <c r="A128" s="12"/>
      <c r="B128" s="199"/>
      <c r="C128" s="200"/>
      <c r="D128" s="201" t="s">
        <v>75</v>
      </c>
      <c r="E128" s="213" t="s">
        <v>236</v>
      </c>
      <c r="F128" s="213" t="s">
        <v>237</v>
      </c>
      <c r="G128" s="200"/>
      <c r="H128" s="200"/>
      <c r="I128" s="203"/>
      <c r="J128" s="214">
        <f>BK128</f>
        <v>0</v>
      </c>
      <c r="K128" s="200"/>
      <c r="L128" s="205"/>
      <c r="M128" s="206"/>
      <c r="N128" s="207"/>
      <c r="O128" s="207"/>
      <c r="P128" s="208">
        <f>SUM(P129:P135)</f>
        <v>0</v>
      </c>
      <c r="Q128" s="207"/>
      <c r="R128" s="208">
        <f>SUM(R129:R135)</f>
        <v>0</v>
      </c>
      <c r="S128" s="207"/>
      <c r="T128" s="209">
        <f>SUM(T129:T135)</f>
        <v>2.2745599999999997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0" t="s">
        <v>86</v>
      </c>
      <c r="AT128" s="211" t="s">
        <v>75</v>
      </c>
      <c r="AU128" s="211" t="s">
        <v>84</v>
      </c>
      <c r="AY128" s="210" t="s">
        <v>120</v>
      </c>
      <c r="BK128" s="212">
        <f>SUM(BK129:BK135)</f>
        <v>0</v>
      </c>
    </row>
    <row r="129" s="2" customFormat="1" ht="24.15" customHeight="1">
      <c r="A129" s="35"/>
      <c r="B129" s="36"/>
      <c r="C129" s="215" t="s">
        <v>204</v>
      </c>
      <c r="D129" s="215" t="s">
        <v>124</v>
      </c>
      <c r="E129" s="216" t="s">
        <v>238</v>
      </c>
      <c r="F129" s="217" t="s">
        <v>239</v>
      </c>
      <c r="G129" s="218" t="s">
        <v>127</v>
      </c>
      <c r="H129" s="219">
        <v>298</v>
      </c>
      <c r="I129" s="220"/>
      <c r="J129" s="221">
        <f>ROUND(I129*H129,2)</f>
        <v>0</v>
      </c>
      <c r="K129" s="217" t="s">
        <v>128</v>
      </c>
      <c r="L129" s="41"/>
      <c r="M129" s="222" t="s">
        <v>1</v>
      </c>
      <c r="N129" s="223" t="s">
        <v>41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0.0021299999999999999</v>
      </c>
      <c r="T129" s="225">
        <f>S129*H129</f>
        <v>0.63473999999999997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129</v>
      </c>
      <c r="AT129" s="226" t="s">
        <v>124</v>
      </c>
      <c r="AU129" s="226" t="s">
        <v>86</v>
      </c>
      <c r="AY129" s="14" t="s">
        <v>120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84</v>
      </c>
      <c r="BK129" s="227">
        <f>ROUND(I129*H129,2)</f>
        <v>0</v>
      </c>
      <c r="BL129" s="14" t="s">
        <v>129</v>
      </c>
      <c r="BM129" s="226" t="s">
        <v>240</v>
      </c>
    </row>
    <row r="130" s="2" customFormat="1" ht="24.15" customHeight="1">
      <c r="A130" s="35"/>
      <c r="B130" s="36"/>
      <c r="C130" s="215" t="s">
        <v>241</v>
      </c>
      <c r="D130" s="215" t="s">
        <v>124</v>
      </c>
      <c r="E130" s="216" t="s">
        <v>242</v>
      </c>
      <c r="F130" s="217" t="s">
        <v>243</v>
      </c>
      <c r="G130" s="218" t="s">
        <v>127</v>
      </c>
      <c r="H130" s="219">
        <v>73</v>
      </c>
      <c r="I130" s="220"/>
      <c r="J130" s="221">
        <f>ROUND(I130*H130,2)</f>
        <v>0</v>
      </c>
      <c r="K130" s="217" t="s">
        <v>128</v>
      </c>
      <c r="L130" s="41"/>
      <c r="M130" s="222" t="s">
        <v>1</v>
      </c>
      <c r="N130" s="223" t="s">
        <v>41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0.0049699999999999996</v>
      </c>
      <c r="T130" s="225">
        <f>S130*H130</f>
        <v>0.36280999999999997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129</v>
      </c>
      <c r="AT130" s="226" t="s">
        <v>124</v>
      </c>
      <c r="AU130" s="226" t="s">
        <v>86</v>
      </c>
      <c r="AY130" s="14" t="s">
        <v>120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84</v>
      </c>
      <c r="BK130" s="227">
        <f>ROUND(I130*H130,2)</f>
        <v>0</v>
      </c>
      <c r="BL130" s="14" t="s">
        <v>129</v>
      </c>
      <c r="BM130" s="226" t="s">
        <v>244</v>
      </c>
    </row>
    <row r="131" s="2" customFormat="1" ht="24.15" customHeight="1">
      <c r="A131" s="35"/>
      <c r="B131" s="36"/>
      <c r="C131" s="215" t="s">
        <v>245</v>
      </c>
      <c r="D131" s="215" t="s">
        <v>124</v>
      </c>
      <c r="E131" s="216" t="s">
        <v>246</v>
      </c>
      <c r="F131" s="217" t="s">
        <v>247</v>
      </c>
      <c r="G131" s="218" t="s">
        <v>127</v>
      </c>
      <c r="H131" s="219">
        <v>68</v>
      </c>
      <c r="I131" s="220"/>
      <c r="J131" s="221">
        <f>ROUND(I131*H131,2)</f>
        <v>0</v>
      </c>
      <c r="K131" s="217" t="s">
        <v>128</v>
      </c>
      <c r="L131" s="41"/>
      <c r="M131" s="222" t="s">
        <v>1</v>
      </c>
      <c r="N131" s="223" t="s">
        <v>41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0.0067000000000000002</v>
      </c>
      <c r="T131" s="225">
        <f>S131*H131</f>
        <v>0.4556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129</v>
      </c>
      <c r="AT131" s="226" t="s">
        <v>124</v>
      </c>
      <c r="AU131" s="226" t="s">
        <v>86</v>
      </c>
      <c r="AY131" s="14" t="s">
        <v>120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84</v>
      </c>
      <c r="BK131" s="227">
        <f>ROUND(I131*H131,2)</f>
        <v>0</v>
      </c>
      <c r="BL131" s="14" t="s">
        <v>129</v>
      </c>
      <c r="BM131" s="226" t="s">
        <v>248</v>
      </c>
    </row>
    <row r="132" s="2" customFormat="1" ht="24.15" customHeight="1">
      <c r="A132" s="35"/>
      <c r="B132" s="36"/>
      <c r="C132" s="215" t="s">
        <v>249</v>
      </c>
      <c r="D132" s="215" t="s">
        <v>124</v>
      </c>
      <c r="E132" s="216" t="s">
        <v>250</v>
      </c>
      <c r="F132" s="217" t="s">
        <v>251</v>
      </c>
      <c r="G132" s="218" t="s">
        <v>127</v>
      </c>
      <c r="H132" s="219">
        <v>62</v>
      </c>
      <c r="I132" s="220"/>
      <c r="J132" s="221">
        <f>ROUND(I132*H132,2)</f>
        <v>0</v>
      </c>
      <c r="K132" s="217" t="s">
        <v>128</v>
      </c>
      <c r="L132" s="41"/>
      <c r="M132" s="222" t="s">
        <v>1</v>
      </c>
      <c r="N132" s="223" t="s">
        <v>41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0.01102</v>
      </c>
      <c r="T132" s="225">
        <f>S132*H132</f>
        <v>0.68324000000000007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129</v>
      </c>
      <c r="AT132" s="226" t="s">
        <v>124</v>
      </c>
      <c r="AU132" s="226" t="s">
        <v>86</v>
      </c>
      <c r="AY132" s="14" t="s">
        <v>120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84</v>
      </c>
      <c r="BK132" s="227">
        <f>ROUND(I132*H132,2)</f>
        <v>0</v>
      </c>
      <c r="BL132" s="14" t="s">
        <v>129</v>
      </c>
      <c r="BM132" s="226" t="s">
        <v>252</v>
      </c>
    </row>
    <row r="133" s="2" customFormat="1" ht="16.5" customHeight="1">
      <c r="A133" s="35"/>
      <c r="B133" s="36"/>
      <c r="C133" s="215" t="s">
        <v>253</v>
      </c>
      <c r="D133" s="215" t="s">
        <v>124</v>
      </c>
      <c r="E133" s="216" t="s">
        <v>254</v>
      </c>
      <c r="F133" s="217" t="s">
        <v>255</v>
      </c>
      <c r="G133" s="218" t="s">
        <v>127</v>
      </c>
      <c r="H133" s="219">
        <v>439</v>
      </c>
      <c r="I133" s="220"/>
      <c r="J133" s="221">
        <f>ROUND(I133*H133,2)</f>
        <v>0</v>
      </c>
      <c r="K133" s="217" t="s">
        <v>128</v>
      </c>
      <c r="L133" s="41"/>
      <c r="M133" s="222" t="s">
        <v>1</v>
      </c>
      <c r="N133" s="223" t="s">
        <v>41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0.00023000000000000001</v>
      </c>
      <c r="T133" s="225">
        <f>S133*H133</f>
        <v>0.10097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129</v>
      </c>
      <c r="AT133" s="226" t="s">
        <v>124</v>
      </c>
      <c r="AU133" s="226" t="s">
        <v>86</v>
      </c>
      <c r="AY133" s="14" t="s">
        <v>120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84</v>
      </c>
      <c r="BK133" s="227">
        <f>ROUND(I133*H133,2)</f>
        <v>0</v>
      </c>
      <c r="BL133" s="14" t="s">
        <v>129</v>
      </c>
      <c r="BM133" s="226" t="s">
        <v>256</v>
      </c>
    </row>
    <row r="134" s="2" customFormat="1" ht="16.5" customHeight="1">
      <c r="A134" s="35"/>
      <c r="B134" s="36"/>
      <c r="C134" s="215" t="s">
        <v>257</v>
      </c>
      <c r="D134" s="215" t="s">
        <v>124</v>
      </c>
      <c r="E134" s="216" t="s">
        <v>258</v>
      </c>
      <c r="F134" s="217" t="s">
        <v>259</v>
      </c>
      <c r="G134" s="218" t="s">
        <v>127</v>
      </c>
      <c r="H134" s="219">
        <v>62</v>
      </c>
      <c r="I134" s="220"/>
      <c r="J134" s="221">
        <f>ROUND(I134*H134,2)</f>
        <v>0</v>
      </c>
      <c r="K134" s="217" t="s">
        <v>128</v>
      </c>
      <c r="L134" s="41"/>
      <c r="M134" s="222" t="s">
        <v>1</v>
      </c>
      <c r="N134" s="223" t="s">
        <v>41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0.00059999999999999995</v>
      </c>
      <c r="T134" s="225">
        <f>S134*H134</f>
        <v>0.037199999999999997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129</v>
      </c>
      <c r="AT134" s="226" t="s">
        <v>124</v>
      </c>
      <c r="AU134" s="226" t="s">
        <v>86</v>
      </c>
      <c r="AY134" s="14" t="s">
        <v>120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84</v>
      </c>
      <c r="BK134" s="227">
        <f>ROUND(I134*H134,2)</f>
        <v>0</v>
      </c>
      <c r="BL134" s="14" t="s">
        <v>129</v>
      </c>
      <c r="BM134" s="226" t="s">
        <v>260</v>
      </c>
    </row>
    <row r="135" s="2" customFormat="1" ht="24.15" customHeight="1">
      <c r="A135" s="35"/>
      <c r="B135" s="36"/>
      <c r="C135" s="215" t="s">
        <v>261</v>
      </c>
      <c r="D135" s="215" t="s">
        <v>124</v>
      </c>
      <c r="E135" s="216" t="s">
        <v>262</v>
      </c>
      <c r="F135" s="217" t="s">
        <v>263</v>
      </c>
      <c r="G135" s="218" t="s">
        <v>146</v>
      </c>
      <c r="H135" s="219">
        <v>2.2749999999999999</v>
      </c>
      <c r="I135" s="220"/>
      <c r="J135" s="221">
        <f>ROUND(I135*H135,2)</f>
        <v>0</v>
      </c>
      <c r="K135" s="217" t="s">
        <v>128</v>
      </c>
      <c r="L135" s="41"/>
      <c r="M135" s="222" t="s">
        <v>1</v>
      </c>
      <c r="N135" s="223" t="s">
        <v>41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129</v>
      </c>
      <c r="AT135" s="226" t="s">
        <v>124</v>
      </c>
      <c r="AU135" s="226" t="s">
        <v>86</v>
      </c>
      <c r="AY135" s="14" t="s">
        <v>120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84</v>
      </c>
      <c r="BK135" s="227">
        <f>ROUND(I135*H135,2)</f>
        <v>0</v>
      </c>
      <c r="BL135" s="14" t="s">
        <v>129</v>
      </c>
      <c r="BM135" s="226" t="s">
        <v>264</v>
      </c>
    </row>
    <row r="136" s="12" customFormat="1" ht="22.8" customHeight="1">
      <c r="A136" s="12"/>
      <c r="B136" s="199"/>
      <c r="C136" s="200"/>
      <c r="D136" s="201" t="s">
        <v>75</v>
      </c>
      <c r="E136" s="213" t="s">
        <v>265</v>
      </c>
      <c r="F136" s="213" t="s">
        <v>266</v>
      </c>
      <c r="G136" s="200"/>
      <c r="H136" s="200"/>
      <c r="I136" s="203"/>
      <c r="J136" s="214">
        <f>BK136</f>
        <v>0</v>
      </c>
      <c r="K136" s="200"/>
      <c r="L136" s="205"/>
      <c r="M136" s="206"/>
      <c r="N136" s="207"/>
      <c r="O136" s="207"/>
      <c r="P136" s="208">
        <f>P137</f>
        <v>0</v>
      </c>
      <c r="Q136" s="207"/>
      <c r="R136" s="208">
        <f>R137</f>
        <v>0.02112</v>
      </c>
      <c r="S136" s="207"/>
      <c r="T136" s="209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0" t="s">
        <v>86</v>
      </c>
      <c r="AT136" s="211" t="s">
        <v>75</v>
      </c>
      <c r="AU136" s="211" t="s">
        <v>84</v>
      </c>
      <c r="AY136" s="210" t="s">
        <v>120</v>
      </c>
      <c r="BK136" s="212">
        <f>BK137</f>
        <v>0</v>
      </c>
    </row>
    <row r="137" s="2" customFormat="1" ht="37.8" customHeight="1">
      <c r="A137" s="35"/>
      <c r="B137" s="36"/>
      <c r="C137" s="215" t="s">
        <v>267</v>
      </c>
      <c r="D137" s="215" t="s">
        <v>124</v>
      </c>
      <c r="E137" s="216" t="s">
        <v>268</v>
      </c>
      <c r="F137" s="217" t="s">
        <v>269</v>
      </c>
      <c r="G137" s="218" t="s">
        <v>270</v>
      </c>
      <c r="H137" s="219">
        <v>8</v>
      </c>
      <c r="I137" s="220"/>
      <c r="J137" s="221">
        <f>ROUND(I137*H137,2)</f>
        <v>0</v>
      </c>
      <c r="K137" s="217" t="s">
        <v>128</v>
      </c>
      <c r="L137" s="41"/>
      <c r="M137" s="222" t="s">
        <v>1</v>
      </c>
      <c r="N137" s="223" t="s">
        <v>41</v>
      </c>
      <c r="O137" s="88"/>
      <c r="P137" s="224">
        <f>O137*H137</f>
        <v>0</v>
      </c>
      <c r="Q137" s="224">
        <v>0.00264</v>
      </c>
      <c r="R137" s="224">
        <f>Q137*H137</f>
        <v>0.02112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129</v>
      </c>
      <c r="AT137" s="226" t="s">
        <v>124</v>
      </c>
      <c r="AU137" s="226" t="s">
        <v>86</v>
      </c>
      <c r="AY137" s="14" t="s">
        <v>120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84</v>
      </c>
      <c r="BK137" s="227">
        <f>ROUND(I137*H137,2)</f>
        <v>0</v>
      </c>
      <c r="BL137" s="14" t="s">
        <v>129</v>
      </c>
      <c r="BM137" s="226" t="s">
        <v>271</v>
      </c>
    </row>
    <row r="138" s="12" customFormat="1" ht="22.8" customHeight="1">
      <c r="A138" s="12"/>
      <c r="B138" s="199"/>
      <c r="C138" s="200"/>
      <c r="D138" s="201" t="s">
        <v>75</v>
      </c>
      <c r="E138" s="213" t="s">
        <v>272</v>
      </c>
      <c r="F138" s="213" t="s">
        <v>273</v>
      </c>
      <c r="G138" s="200"/>
      <c r="H138" s="200"/>
      <c r="I138" s="203"/>
      <c r="J138" s="214">
        <f>BK138</f>
        <v>0</v>
      </c>
      <c r="K138" s="200"/>
      <c r="L138" s="205"/>
      <c r="M138" s="206"/>
      <c r="N138" s="207"/>
      <c r="O138" s="207"/>
      <c r="P138" s="208">
        <f>SUM(P139:P144)</f>
        <v>0</v>
      </c>
      <c r="Q138" s="207"/>
      <c r="R138" s="208">
        <f>SUM(R139:R144)</f>
        <v>0</v>
      </c>
      <c r="S138" s="207"/>
      <c r="T138" s="209">
        <f>SUM(T139:T144)</f>
        <v>0.58398000000000005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86</v>
      </c>
      <c r="AT138" s="211" t="s">
        <v>75</v>
      </c>
      <c r="AU138" s="211" t="s">
        <v>84</v>
      </c>
      <c r="AY138" s="210" t="s">
        <v>120</v>
      </c>
      <c r="BK138" s="212">
        <f>SUM(BK139:BK144)</f>
        <v>0</v>
      </c>
    </row>
    <row r="139" s="2" customFormat="1" ht="16.5" customHeight="1">
      <c r="A139" s="35"/>
      <c r="B139" s="36"/>
      <c r="C139" s="215" t="s">
        <v>274</v>
      </c>
      <c r="D139" s="215" t="s">
        <v>124</v>
      </c>
      <c r="E139" s="216" t="s">
        <v>275</v>
      </c>
      <c r="F139" s="217" t="s">
        <v>276</v>
      </c>
      <c r="G139" s="218" t="s">
        <v>270</v>
      </c>
      <c r="H139" s="219">
        <v>22</v>
      </c>
      <c r="I139" s="220"/>
      <c r="J139" s="221">
        <f>ROUND(I139*H139,2)</f>
        <v>0</v>
      </c>
      <c r="K139" s="217" t="s">
        <v>128</v>
      </c>
      <c r="L139" s="41"/>
      <c r="M139" s="222" t="s">
        <v>1</v>
      </c>
      <c r="N139" s="223" t="s">
        <v>41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0.019460000000000002</v>
      </c>
      <c r="T139" s="225">
        <f>S139*H139</f>
        <v>0.42812000000000006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129</v>
      </c>
      <c r="AT139" s="226" t="s">
        <v>124</v>
      </c>
      <c r="AU139" s="226" t="s">
        <v>86</v>
      </c>
      <c r="AY139" s="14" t="s">
        <v>120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84</v>
      </c>
      <c r="BK139" s="227">
        <f>ROUND(I139*H139,2)</f>
        <v>0</v>
      </c>
      <c r="BL139" s="14" t="s">
        <v>129</v>
      </c>
      <c r="BM139" s="226" t="s">
        <v>277</v>
      </c>
    </row>
    <row r="140" s="2" customFormat="1" ht="24.15" customHeight="1">
      <c r="A140" s="35"/>
      <c r="B140" s="36"/>
      <c r="C140" s="215" t="s">
        <v>278</v>
      </c>
      <c r="D140" s="215" t="s">
        <v>124</v>
      </c>
      <c r="E140" s="216" t="s">
        <v>279</v>
      </c>
      <c r="F140" s="217" t="s">
        <v>280</v>
      </c>
      <c r="G140" s="218" t="s">
        <v>270</v>
      </c>
      <c r="H140" s="219">
        <v>4</v>
      </c>
      <c r="I140" s="220"/>
      <c r="J140" s="221">
        <f>ROUND(I140*H140,2)</f>
        <v>0</v>
      </c>
      <c r="K140" s="217" t="s">
        <v>128</v>
      </c>
      <c r="L140" s="41"/>
      <c r="M140" s="222" t="s">
        <v>1</v>
      </c>
      <c r="N140" s="223" t="s">
        <v>41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0.0091999999999999998</v>
      </c>
      <c r="T140" s="225">
        <f>S140*H140</f>
        <v>0.036799999999999999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129</v>
      </c>
      <c r="AT140" s="226" t="s">
        <v>124</v>
      </c>
      <c r="AU140" s="226" t="s">
        <v>86</v>
      </c>
      <c r="AY140" s="14" t="s">
        <v>120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84</v>
      </c>
      <c r="BK140" s="227">
        <f>ROUND(I140*H140,2)</f>
        <v>0</v>
      </c>
      <c r="BL140" s="14" t="s">
        <v>129</v>
      </c>
      <c r="BM140" s="226" t="s">
        <v>281</v>
      </c>
    </row>
    <row r="141" s="2" customFormat="1" ht="16.5" customHeight="1">
      <c r="A141" s="35"/>
      <c r="B141" s="36"/>
      <c r="C141" s="215" t="s">
        <v>282</v>
      </c>
      <c r="D141" s="215" t="s">
        <v>124</v>
      </c>
      <c r="E141" s="216" t="s">
        <v>283</v>
      </c>
      <c r="F141" s="217" t="s">
        <v>284</v>
      </c>
      <c r="G141" s="218" t="s">
        <v>270</v>
      </c>
      <c r="H141" s="219">
        <v>3</v>
      </c>
      <c r="I141" s="220"/>
      <c r="J141" s="221">
        <f>ROUND(I141*H141,2)</f>
        <v>0</v>
      </c>
      <c r="K141" s="217" t="s">
        <v>1</v>
      </c>
      <c r="L141" s="41"/>
      <c r="M141" s="222" t="s">
        <v>1</v>
      </c>
      <c r="N141" s="223" t="s">
        <v>41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0.018800000000000001</v>
      </c>
      <c r="T141" s="225">
        <f>S141*H141</f>
        <v>0.056400000000000006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129</v>
      </c>
      <c r="AT141" s="226" t="s">
        <v>124</v>
      </c>
      <c r="AU141" s="226" t="s">
        <v>86</v>
      </c>
      <c r="AY141" s="14" t="s">
        <v>120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84</v>
      </c>
      <c r="BK141" s="227">
        <f>ROUND(I141*H141,2)</f>
        <v>0</v>
      </c>
      <c r="BL141" s="14" t="s">
        <v>129</v>
      </c>
      <c r="BM141" s="226" t="s">
        <v>285</v>
      </c>
    </row>
    <row r="142" s="2" customFormat="1" ht="16.5" customHeight="1">
      <c r="A142" s="35"/>
      <c r="B142" s="36"/>
      <c r="C142" s="215" t="s">
        <v>286</v>
      </c>
      <c r="D142" s="215" t="s">
        <v>124</v>
      </c>
      <c r="E142" s="216" t="s">
        <v>287</v>
      </c>
      <c r="F142" s="217" t="s">
        <v>288</v>
      </c>
      <c r="G142" s="218" t="s">
        <v>270</v>
      </c>
      <c r="H142" s="219">
        <v>26</v>
      </c>
      <c r="I142" s="220"/>
      <c r="J142" s="221">
        <f>ROUND(I142*H142,2)</f>
        <v>0</v>
      </c>
      <c r="K142" s="217" t="s">
        <v>128</v>
      </c>
      <c r="L142" s="41"/>
      <c r="M142" s="222" t="s">
        <v>1</v>
      </c>
      <c r="N142" s="223" t="s">
        <v>41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0.00156</v>
      </c>
      <c r="T142" s="225">
        <f>S142*H142</f>
        <v>0.040559999999999999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129</v>
      </c>
      <c r="AT142" s="226" t="s">
        <v>124</v>
      </c>
      <c r="AU142" s="226" t="s">
        <v>86</v>
      </c>
      <c r="AY142" s="14" t="s">
        <v>120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84</v>
      </c>
      <c r="BK142" s="227">
        <f>ROUND(I142*H142,2)</f>
        <v>0</v>
      </c>
      <c r="BL142" s="14" t="s">
        <v>129</v>
      </c>
      <c r="BM142" s="226" t="s">
        <v>289</v>
      </c>
    </row>
    <row r="143" s="2" customFormat="1" ht="16.5" customHeight="1">
      <c r="A143" s="35"/>
      <c r="B143" s="36"/>
      <c r="C143" s="215" t="s">
        <v>290</v>
      </c>
      <c r="D143" s="215" t="s">
        <v>124</v>
      </c>
      <c r="E143" s="216" t="s">
        <v>291</v>
      </c>
      <c r="F143" s="217" t="s">
        <v>292</v>
      </c>
      <c r="G143" s="218" t="s">
        <v>153</v>
      </c>
      <c r="H143" s="219">
        <v>26</v>
      </c>
      <c r="I143" s="220"/>
      <c r="J143" s="221">
        <f>ROUND(I143*H143,2)</f>
        <v>0</v>
      </c>
      <c r="K143" s="217" t="s">
        <v>128</v>
      </c>
      <c r="L143" s="41"/>
      <c r="M143" s="222" t="s">
        <v>1</v>
      </c>
      <c r="N143" s="223" t="s">
        <v>41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0.00084999999999999995</v>
      </c>
      <c r="T143" s="225">
        <f>S143*H143</f>
        <v>0.022099999999999998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129</v>
      </c>
      <c r="AT143" s="226" t="s">
        <v>124</v>
      </c>
      <c r="AU143" s="226" t="s">
        <v>86</v>
      </c>
      <c r="AY143" s="14" t="s">
        <v>120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84</v>
      </c>
      <c r="BK143" s="227">
        <f>ROUND(I143*H143,2)</f>
        <v>0</v>
      </c>
      <c r="BL143" s="14" t="s">
        <v>129</v>
      </c>
      <c r="BM143" s="226" t="s">
        <v>293</v>
      </c>
    </row>
    <row r="144" s="2" customFormat="1" ht="33" customHeight="1">
      <c r="A144" s="35"/>
      <c r="B144" s="36"/>
      <c r="C144" s="215" t="s">
        <v>294</v>
      </c>
      <c r="D144" s="215" t="s">
        <v>124</v>
      </c>
      <c r="E144" s="216" t="s">
        <v>295</v>
      </c>
      <c r="F144" s="217" t="s">
        <v>296</v>
      </c>
      <c r="G144" s="218" t="s">
        <v>146</v>
      </c>
      <c r="H144" s="219">
        <v>0.40899999999999997</v>
      </c>
      <c r="I144" s="220"/>
      <c r="J144" s="221">
        <f>ROUND(I144*H144,2)</f>
        <v>0</v>
      </c>
      <c r="K144" s="217" t="s">
        <v>128</v>
      </c>
      <c r="L144" s="41"/>
      <c r="M144" s="222" t="s">
        <v>1</v>
      </c>
      <c r="N144" s="223" t="s">
        <v>41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129</v>
      </c>
      <c r="AT144" s="226" t="s">
        <v>124</v>
      </c>
      <c r="AU144" s="226" t="s">
        <v>86</v>
      </c>
      <c r="AY144" s="14" t="s">
        <v>120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84</v>
      </c>
      <c r="BK144" s="227">
        <f>ROUND(I144*H144,2)</f>
        <v>0</v>
      </c>
      <c r="BL144" s="14" t="s">
        <v>129</v>
      </c>
      <c r="BM144" s="226" t="s">
        <v>297</v>
      </c>
    </row>
    <row r="145" s="12" customFormat="1" ht="22.8" customHeight="1">
      <c r="A145" s="12"/>
      <c r="B145" s="199"/>
      <c r="C145" s="200"/>
      <c r="D145" s="201" t="s">
        <v>75</v>
      </c>
      <c r="E145" s="213" t="s">
        <v>198</v>
      </c>
      <c r="F145" s="213" t="s">
        <v>199</v>
      </c>
      <c r="G145" s="200"/>
      <c r="H145" s="200"/>
      <c r="I145" s="203"/>
      <c r="J145" s="214">
        <f>BK145</f>
        <v>0</v>
      </c>
      <c r="K145" s="200"/>
      <c r="L145" s="205"/>
      <c r="M145" s="206"/>
      <c r="N145" s="207"/>
      <c r="O145" s="207"/>
      <c r="P145" s="208">
        <f>SUM(P146:P151)</f>
        <v>0</v>
      </c>
      <c r="Q145" s="207"/>
      <c r="R145" s="208">
        <f>SUM(R146:R151)</f>
        <v>0</v>
      </c>
      <c r="S145" s="207"/>
      <c r="T145" s="209">
        <f>SUM(T146:T151)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0" t="s">
        <v>86</v>
      </c>
      <c r="AT145" s="211" t="s">
        <v>75</v>
      </c>
      <c r="AU145" s="211" t="s">
        <v>84</v>
      </c>
      <c r="AY145" s="210" t="s">
        <v>120</v>
      </c>
      <c r="BK145" s="212">
        <f>SUM(BK146:BK151)</f>
        <v>0</v>
      </c>
    </row>
    <row r="146" s="2" customFormat="1" ht="24.15" customHeight="1">
      <c r="A146" s="35"/>
      <c r="B146" s="36"/>
      <c r="C146" s="215" t="s">
        <v>298</v>
      </c>
      <c r="D146" s="215" t="s">
        <v>124</v>
      </c>
      <c r="E146" s="216" t="s">
        <v>299</v>
      </c>
      <c r="F146" s="217" t="s">
        <v>300</v>
      </c>
      <c r="G146" s="218" t="s">
        <v>203</v>
      </c>
      <c r="H146" s="219">
        <v>0.72199999999999998</v>
      </c>
      <c r="I146" s="220"/>
      <c r="J146" s="221">
        <f>ROUND(I146*H146,2)</f>
        <v>0</v>
      </c>
      <c r="K146" s="217" t="s">
        <v>1</v>
      </c>
      <c r="L146" s="41"/>
      <c r="M146" s="222" t="s">
        <v>1</v>
      </c>
      <c r="N146" s="223" t="s">
        <v>41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129</v>
      </c>
      <c r="AT146" s="226" t="s">
        <v>124</v>
      </c>
      <c r="AU146" s="226" t="s">
        <v>86</v>
      </c>
      <c r="AY146" s="14" t="s">
        <v>120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84</v>
      </c>
      <c r="BK146" s="227">
        <f>ROUND(I146*H146,2)</f>
        <v>0</v>
      </c>
      <c r="BL146" s="14" t="s">
        <v>129</v>
      </c>
      <c r="BM146" s="226" t="s">
        <v>301</v>
      </c>
    </row>
    <row r="147" s="2" customFormat="1" ht="24.15" customHeight="1">
      <c r="A147" s="35"/>
      <c r="B147" s="36"/>
      <c r="C147" s="215" t="s">
        <v>302</v>
      </c>
      <c r="D147" s="215" t="s">
        <v>124</v>
      </c>
      <c r="E147" s="216" t="s">
        <v>201</v>
      </c>
      <c r="F147" s="217" t="s">
        <v>202</v>
      </c>
      <c r="G147" s="218" t="s">
        <v>203</v>
      </c>
      <c r="H147" s="219">
        <v>4.226</v>
      </c>
      <c r="I147" s="220"/>
      <c r="J147" s="221">
        <f>ROUND(I147*H147,2)</f>
        <v>0</v>
      </c>
      <c r="K147" s="217" t="s">
        <v>1</v>
      </c>
      <c r="L147" s="41"/>
      <c r="M147" s="222" t="s">
        <v>1</v>
      </c>
      <c r="N147" s="223" t="s">
        <v>41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204</v>
      </c>
      <c r="AT147" s="226" t="s">
        <v>124</v>
      </c>
      <c r="AU147" s="226" t="s">
        <v>86</v>
      </c>
      <c r="AY147" s="14" t="s">
        <v>120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84</v>
      </c>
      <c r="BK147" s="227">
        <f>ROUND(I147*H147,2)</f>
        <v>0</v>
      </c>
      <c r="BL147" s="14" t="s">
        <v>204</v>
      </c>
      <c r="BM147" s="226" t="s">
        <v>303</v>
      </c>
    </row>
    <row r="148" s="2" customFormat="1">
      <c r="A148" s="35"/>
      <c r="B148" s="36"/>
      <c r="C148" s="37"/>
      <c r="D148" s="228" t="s">
        <v>206</v>
      </c>
      <c r="E148" s="37"/>
      <c r="F148" s="229" t="s">
        <v>207</v>
      </c>
      <c r="G148" s="37"/>
      <c r="H148" s="37"/>
      <c r="I148" s="230"/>
      <c r="J148" s="37"/>
      <c r="K148" s="37"/>
      <c r="L148" s="41"/>
      <c r="M148" s="231"/>
      <c r="N148" s="232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206</v>
      </c>
      <c r="AU148" s="14" t="s">
        <v>86</v>
      </c>
    </row>
    <row r="149" s="2" customFormat="1" ht="16.5" customHeight="1">
      <c r="A149" s="35"/>
      <c r="B149" s="36"/>
      <c r="C149" s="215" t="s">
        <v>304</v>
      </c>
      <c r="D149" s="215" t="s">
        <v>124</v>
      </c>
      <c r="E149" s="216" t="s">
        <v>214</v>
      </c>
      <c r="F149" s="217" t="s">
        <v>305</v>
      </c>
      <c r="G149" s="218" t="s">
        <v>211</v>
      </c>
      <c r="H149" s="219">
        <v>48</v>
      </c>
      <c r="I149" s="220"/>
      <c r="J149" s="221">
        <f>ROUND(I149*H149,2)</f>
        <v>0</v>
      </c>
      <c r="K149" s="217" t="s">
        <v>1</v>
      </c>
      <c r="L149" s="41"/>
      <c r="M149" s="222" t="s">
        <v>1</v>
      </c>
      <c r="N149" s="223" t="s">
        <v>41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129</v>
      </c>
      <c r="AT149" s="226" t="s">
        <v>124</v>
      </c>
      <c r="AU149" s="226" t="s">
        <v>86</v>
      </c>
      <c r="AY149" s="14" t="s">
        <v>120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84</v>
      </c>
      <c r="BK149" s="227">
        <f>ROUND(I149*H149,2)</f>
        <v>0</v>
      </c>
      <c r="BL149" s="14" t="s">
        <v>129</v>
      </c>
      <c r="BM149" s="226" t="s">
        <v>306</v>
      </c>
    </row>
    <row r="150" s="2" customFormat="1" ht="16.5" customHeight="1">
      <c r="A150" s="35"/>
      <c r="B150" s="36"/>
      <c r="C150" s="215" t="s">
        <v>307</v>
      </c>
      <c r="D150" s="215" t="s">
        <v>124</v>
      </c>
      <c r="E150" s="216" t="s">
        <v>209</v>
      </c>
      <c r="F150" s="217" t="s">
        <v>210</v>
      </c>
      <c r="G150" s="218" t="s">
        <v>211</v>
      </c>
      <c r="H150" s="219">
        <v>48</v>
      </c>
      <c r="I150" s="220"/>
      <c r="J150" s="221">
        <f>ROUND(I150*H150,2)</f>
        <v>0</v>
      </c>
      <c r="K150" s="217" t="s">
        <v>1</v>
      </c>
      <c r="L150" s="41"/>
      <c r="M150" s="222" t="s">
        <v>1</v>
      </c>
      <c r="N150" s="223" t="s">
        <v>41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129</v>
      </c>
      <c r="AT150" s="226" t="s">
        <v>124</v>
      </c>
      <c r="AU150" s="226" t="s">
        <v>86</v>
      </c>
      <c r="AY150" s="14" t="s">
        <v>120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84</v>
      </c>
      <c r="BK150" s="227">
        <f>ROUND(I150*H150,2)</f>
        <v>0</v>
      </c>
      <c r="BL150" s="14" t="s">
        <v>129</v>
      </c>
      <c r="BM150" s="226" t="s">
        <v>308</v>
      </c>
    </row>
    <row r="151" s="2" customFormat="1" ht="16.5" customHeight="1">
      <c r="A151" s="35"/>
      <c r="B151" s="36"/>
      <c r="C151" s="215" t="s">
        <v>309</v>
      </c>
      <c r="D151" s="215" t="s">
        <v>124</v>
      </c>
      <c r="E151" s="216" t="s">
        <v>310</v>
      </c>
      <c r="F151" s="217" t="s">
        <v>311</v>
      </c>
      <c r="G151" s="218" t="s">
        <v>211</v>
      </c>
      <c r="H151" s="219">
        <v>20</v>
      </c>
      <c r="I151" s="220"/>
      <c r="J151" s="221">
        <f>ROUND(I151*H151,2)</f>
        <v>0</v>
      </c>
      <c r="K151" s="217" t="s">
        <v>1</v>
      </c>
      <c r="L151" s="41"/>
      <c r="M151" s="233" t="s">
        <v>1</v>
      </c>
      <c r="N151" s="234" t="s">
        <v>41</v>
      </c>
      <c r="O151" s="235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129</v>
      </c>
      <c r="AT151" s="226" t="s">
        <v>124</v>
      </c>
      <c r="AU151" s="226" t="s">
        <v>86</v>
      </c>
      <c r="AY151" s="14" t="s">
        <v>120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84</v>
      </c>
      <c r="BK151" s="227">
        <f>ROUND(I151*H151,2)</f>
        <v>0</v>
      </c>
      <c r="BL151" s="14" t="s">
        <v>129</v>
      </c>
      <c r="BM151" s="226" t="s">
        <v>312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ApgOdkRMY59WsiV9SAmK4dRprYeq3OUvtBHfD61vzKQx2fAxaUACEyDfSWKM23tHcUUcKbdJErNVgxAmHopWVA==" hashValue="4Qxxmo4XHno23gwSPhWCnBCjJFpfJX0PV6m2Dc2W87UBNxtDsx5Lv/TQ8SdJAAauRkppT72YcFTMLx6GisMMbQ==" algorithmName="SHA-512" password="CC35"/>
  <autoFilter ref="C121:K15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Gymnázium Blansko - rekonstrukce, rozvodů teplé a studené vody, odpadů,topné soustavy a kotelny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45" customHeight="1">
      <c r="A9" s="35"/>
      <c r="B9" s="41"/>
      <c r="C9" s="35"/>
      <c r="D9" s="35"/>
      <c r="E9" s="139" t="s">
        <v>313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17. 1. 2025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21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35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ROUND((SUM(BE124:BE211)),  2)</f>
        <v>0</v>
      </c>
      <c r="G33" s="35"/>
      <c r="H33" s="35"/>
      <c r="I33" s="152">
        <v>0.20999999999999999</v>
      </c>
      <c r="J33" s="151">
        <f>ROUND(((SUM(BE124:BE211))*I33),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ROUND((SUM(BF124:BF211)),  2)</f>
        <v>0</v>
      </c>
      <c r="G34" s="35"/>
      <c r="H34" s="35"/>
      <c r="I34" s="152">
        <v>0.12</v>
      </c>
      <c r="J34" s="151">
        <f>ROUND(((SUM(BF124:BF211))*I34),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ROUND((SUM(BG124:BG211)),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ROUND((SUM(BH124:BH211)),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ROUND((SUM(BI124:BI211)),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Gymnázium Blansko - rekonstrukce, rozvodů teplé a studené vody, odpadů,topné soustavy a kotelny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45" customHeight="1">
      <c r="A87" s="35"/>
      <c r="B87" s="36"/>
      <c r="C87" s="37"/>
      <c r="D87" s="37"/>
      <c r="E87" s="73" t="str">
        <f>E9</f>
        <v>331024_M_UT-SO01 - Gymnázium Blansko - rekonstrukce rozvodů teplé a studené vody, odpadů, topné soustavy a kotelny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Gymnázium Blansko, příspěvková organizace,Seifert </v>
      </c>
      <c r="G89" s="37"/>
      <c r="H89" s="37"/>
      <c r="I89" s="29" t="s">
        <v>22</v>
      </c>
      <c r="J89" s="76" t="str">
        <f>IF(J12="","",J12)</f>
        <v>17. 1. 2025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 xml:space="preserve">Gymnázium Blansko, příspěvková organizace,Seifert </v>
      </c>
      <c r="G91" s="37"/>
      <c r="H91" s="37"/>
      <c r="I91" s="29" t="s">
        <v>29</v>
      </c>
      <c r="J91" s="33" t="str">
        <f>E21</f>
        <v>V-PROJEKT Prostějov, v.o.s.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Jungmann Adam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101</v>
      </c>
      <c r="E97" s="179"/>
      <c r="F97" s="179"/>
      <c r="G97" s="179"/>
      <c r="H97" s="179"/>
      <c r="I97" s="179"/>
      <c r="J97" s="180">
        <f>J125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314</v>
      </c>
      <c r="E98" s="185"/>
      <c r="F98" s="185"/>
      <c r="G98" s="185"/>
      <c r="H98" s="185"/>
      <c r="I98" s="185"/>
      <c r="J98" s="186">
        <f>J126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102</v>
      </c>
      <c r="E99" s="185"/>
      <c r="F99" s="185"/>
      <c r="G99" s="185"/>
      <c r="H99" s="185"/>
      <c r="I99" s="185"/>
      <c r="J99" s="186">
        <f>J137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103</v>
      </c>
      <c r="E100" s="185"/>
      <c r="F100" s="185"/>
      <c r="G100" s="185"/>
      <c r="H100" s="185"/>
      <c r="I100" s="185"/>
      <c r="J100" s="186">
        <f>J153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104</v>
      </c>
      <c r="E101" s="185"/>
      <c r="F101" s="185"/>
      <c r="G101" s="185"/>
      <c r="H101" s="185"/>
      <c r="I101" s="185"/>
      <c r="J101" s="186">
        <f>J170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315</v>
      </c>
      <c r="E102" s="185"/>
      <c r="F102" s="185"/>
      <c r="G102" s="185"/>
      <c r="H102" s="185"/>
      <c r="I102" s="185"/>
      <c r="J102" s="186">
        <f>J198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316</v>
      </c>
      <c r="E103" s="185"/>
      <c r="F103" s="185"/>
      <c r="G103" s="185"/>
      <c r="H103" s="185"/>
      <c r="I103" s="185"/>
      <c r="J103" s="186">
        <f>J202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317</v>
      </c>
      <c r="E104" s="185"/>
      <c r="F104" s="185"/>
      <c r="G104" s="185"/>
      <c r="H104" s="185"/>
      <c r="I104" s="185"/>
      <c r="J104" s="186">
        <f>J205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6.25" customHeight="1">
      <c r="A114" s="35"/>
      <c r="B114" s="36"/>
      <c r="C114" s="37"/>
      <c r="D114" s="37"/>
      <c r="E114" s="171" t="str">
        <f>E7</f>
        <v>Gymnázium Blansko - rekonstrukce, rozvodů teplé a studené vody, odpadů,topné soustavy a kotelny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94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45" customHeight="1">
      <c r="A116" s="35"/>
      <c r="B116" s="36"/>
      <c r="C116" s="37"/>
      <c r="D116" s="37"/>
      <c r="E116" s="73" t="str">
        <f>E9</f>
        <v>331024_M_UT-SO01 - Gymnázium Blansko - rekonstrukce rozvodů teplé a studené vody, odpadů, topné soustavy a kotelny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 xml:space="preserve">Gymnázium Blansko, příspěvková organizace,Seifert </v>
      </c>
      <c r="G118" s="37"/>
      <c r="H118" s="37"/>
      <c r="I118" s="29" t="s">
        <v>22</v>
      </c>
      <c r="J118" s="76" t="str">
        <f>IF(J12="","",J12)</f>
        <v>17. 1. 2025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5.65" customHeight="1">
      <c r="A120" s="35"/>
      <c r="B120" s="36"/>
      <c r="C120" s="29" t="s">
        <v>24</v>
      </c>
      <c r="D120" s="37"/>
      <c r="E120" s="37"/>
      <c r="F120" s="24" t="str">
        <f>E15</f>
        <v xml:space="preserve">Gymnázium Blansko, příspěvková organizace,Seifert </v>
      </c>
      <c r="G120" s="37"/>
      <c r="H120" s="37"/>
      <c r="I120" s="29" t="s">
        <v>29</v>
      </c>
      <c r="J120" s="33" t="str">
        <f>E21</f>
        <v>V-PROJEKT Prostějov, v.o.s.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IF(E18="","",E18)</f>
        <v>Vyplň údaj</v>
      </c>
      <c r="G121" s="37"/>
      <c r="H121" s="37"/>
      <c r="I121" s="29" t="s">
        <v>32</v>
      </c>
      <c r="J121" s="33" t="str">
        <f>E24</f>
        <v>Jungmann Adam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8"/>
      <c r="B123" s="189"/>
      <c r="C123" s="190" t="s">
        <v>107</v>
      </c>
      <c r="D123" s="191" t="s">
        <v>61</v>
      </c>
      <c r="E123" s="191" t="s">
        <v>57</v>
      </c>
      <c r="F123" s="191" t="s">
        <v>58</v>
      </c>
      <c r="G123" s="191" t="s">
        <v>108</v>
      </c>
      <c r="H123" s="191" t="s">
        <v>109</v>
      </c>
      <c r="I123" s="191" t="s">
        <v>110</v>
      </c>
      <c r="J123" s="191" t="s">
        <v>98</v>
      </c>
      <c r="K123" s="192" t="s">
        <v>111</v>
      </c>
      <c r="L123" s="193"/>
      <c r="M123" s="97" t="s">
        <v>1</v>
      </c>
      <c r="N123" s="98" t="s">
        <v>40</v>
      </c>
      <c r="O123" s="98" t="s">
        <v>112</v>
      </c>
      <c r="P123" s="98" t="s">
        <v>113</v>
      </c>
      <c r="Q123" s="98" t="s">
        <v>114</v>
      </c>
      <c r="R123" s="98" t="s">
        <v>115</v>
      </c>
      <c r="S123" s="98" t="s">
        <v>116</v>
      </c>
      <c r="T123" s="99" t="s">
        <v>117</v>
      </c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</row>
    <row r="124" s="2" customFormat="1" ht="22.8" customHeight="1">
      <c r="A124" s="35"/>
      <c r="B124" s="36"/>
      <c r="C124" s="104" t="s">
        <v>118</v>
      </c>
      <c r="D124" s="37"/>
      <c r="E124" s="37"/>
      <c r="F124" s="37"/>
      <c r="G124" s="37"/>
      <c r="H124" s="37"/>
      <c r="I124" s="37"/>
      <c r="J124" s="194">
        <f>BK124</f>
        <v>0</v>
      </c>
      <c r="K124" s="37"/>
      <c r="L124" s="41"/>
      <c r="M124" s="100"/>
      <c r="N124" s="195"/>
      <c r="O124" s="101"/>
      <c r="P124" s="196">
        <f>P125</f>
        <v>0</v>
      </c>
      <c r="Q124" s="101"/>
      <c r="R124" s="196">
        <f>R125</f>
        <v>5.5529299999999999</v>
      </c>
      <c r="S124" s="101"/>
      <c r="T124" s="197">
        <f>T125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75</v>
      </c>
      <c r="AU124" s="14" t="s">
        <v>100</v>
      </c>
      <c r="BK124" s="198">
        <f>BK125</f>
        <v>0</v>
      </c>
    </row>
    <row r="125" s="12" customFormat="1" ht="25.92" customHeight="1">
      <c r="A125" s="12"/>
      <c r="B125" s="199"/>
      <c r="C125" s="200"/>
      <c r="D125" s="201" t="s">
        <v>75</v>
      </c>
      <c r="E125" s="202" t="s">
        <v>119</v>
      </c>
      <c r="F125" s="202" t="s">
        <v>119</v>
      </c>
      <c r="G125" s="200"/>
      <c r="H125" s="200"/>
      <c r="I125" s="203"/>
      <c r="J125" s="204">
        <f>BK125</f>
        <v>0</v>
      </c>
      <c r="K125" s="200"/>
      <c r="L125" s="205"/>
      <c r="M125" s="206"/>
      <c r="N125" s="207"/>
      <c r="O125" s="207"/>
      <c r="P125" s="208">
        <f>P126+P137+P153+P170+P198+P202+P205</f>
        <v>0</v>
      </c>
      <c r="Q125" s="207"/>
      <c r="R125" s="208">
        <f>R126+R137+R153+R170+R198+R202+R205</f>
        <v>5.5529299999999999</v>
      </c>
      <c r="S125" s="207"/>
      <c r="T125" s="209">
        <f>T126+T137+T153+T170+T198+T202+T205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86</v>
      </c>
      <c r="AT125" s="211" t="s">
        <v>75</v>
      </c>
      <c r="AU125" s="211" t="s">
        <v>76</v>
      </c>
      <c r="AY125" s="210" t="s">
        <v>120</v>
      </c>
      <c r="BK125" s="212">
        <f>BK126+BK137+BK153+BK170+BK198+BK202+BK205</f>
        <v>0</v>
      </c>
    </row>
    <row r="126" s="12" customFormat="1" ht="22.8" customHeight="1">
      <c r="A126" s="12"/>
      <c r="B126" s="199"/>
      <c r="C126" s="200"/>
      <c r="D126" s="201" t="s">
        <v>75</v>
      </c>
      <c r="E126" s="213" t="s">
        <v>318</v>
      </c>
      <c r="F126" s="213" t="s">
        <v>319</v>
      </c>
      <c r="G126" s="200"/>
      <c r="H126" s="200"/>
      <c r="I126" s="203"/>
      <c r="J126" s="214">
        <f>BK126</f>
        <v>0</v>
      </c>
      <c r="K126" s="200"/>
      <c r="L126" s="205"/>
      <c r="M126" s="206"/>
      <c r="N126" s="207"/>
      <c r="O126" s="207"/>
      <c r="P126" s="208">
        <f>SUM(P127:P136)</f>
        <v>0</v>
      </c>
      <c r="Q126" s="207"/>
      <c r="R126" s="208">
        <f>SUM(R127:R136)</f>
        <v>0.1807</v>
      </c>
      <c r="S126" s="207"/>
      <c r="T126" s="209">
        <f>SUM(T127:T136)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86</v>
      </c>
      <c r="AT126" s="211" t="s">
        <v>75</v>
      </c>
      <c r="AU126" s="211" t="s">
        <v>84</v>
      </c>
      <c r="AY126" s="210" t="s">
        <v>120</v>
      </c>
      <c r="BK126" s="212">
        <f>SUM(BK127:BK136)</f>
        <v>0</v>
      </c>
    </row>
    <row r="127" s="2" customFormat="1" ht="24.15" customHeight="1">
      <c r="A127" s="35"/>
      <c r="B127" s="36"/>
      <c r="C127" s="238" t="s">
        <v>320</v>
      </c>
      <c r="D127" s="238" t="s">
        <v>321</v>
      </c>
      <c r="E127" s="239" t="s">
        <v>322</v>
      </c>
      <c r="F127" s="240" t="s">
        <v>323</v>
      </c>
      <c r="G127" s="241" t="s">
        <v>127</v>
      </c>
      <c r="H127" s="242">
        <v>18</v>
      </c>
      <c r="I127" s="243"/>
      <c r="J127" s="244">
        <f>ROUND(I127*H127,2)</f>
        <v>0</v>
      </c>
      <c r="K127" s="240" t="s">
        <v>128</v>
      </c>
      <c r="L127" s="245"/>
      <c r="M127" s="246" t="s">
        <v>1</v>
      </c>
      <c r="N127" s="247" t="s">
        <v>41</v>
      </c>
      <c r="O127" s="88"/>
      <c r="P127" s="224">
        <f>O127*H127</f>
        <v>0</v>
      </c>
      <c r="Q127" s="224">
        <v>0.00029</v>
      </c>
      <c r="R127" s="224">
        <f>Q127*H127</f>
        <v>0.0052199999999999998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267</v>
      </c>
      <c r="AT127" s="226" t="s">
        <v>321</v>
      </c>
      <c r="AU127" s="226" t="s">
        <v>86</v>
      </c>
      <c r="AY127" s="14" t="s">
        <v>120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84</v>
      </c>
      <c r="BK127" s="227">
        <f>ROUND(I127*H127,2)</f>
        <v>0</v>
      </c>
      <c r="BL127" s="14" t="s">
        <v>129</v>
      </c>
      <c r="BM127" s="226" t="s">
        <v>324</v>
      </c>
    </row>
    <row r="128" s="2" customFormat="1" ht="24.15" customHeight="1">
      <c r="A128" s="35"/>
      <c r="B128" s="36"/>
      <c r="C128" s="238" t="s">
        <v>325</v>
      </c>
      <c r="D128" s="238" t="s">
        <v>321</v>
      </c>
      <c r="E128" s="239" t="s">
        <v>326</v>
      </c>
      <c r="F128" s="240" t="s">
        <v>327</v>
      </c>
      <c r="G128" s="241" t="s">
        <v>127</v>
      </c>
      <c r="H128" s="242">
        <v>14</v>
      </c>
      <c r="I128" s="243"/>
      <c r="J128" s="244">
        <f>ROUND(I128*H128,2)</f>
        <v>0</v>
      </c>
      <c r="K128" s="240" t="s">
        <v>128</v>
      </c>
      <c r="L128" s="245"/>
      <c r="M128" s="246" t="s">
        <v>1</v>
      </c>
      <c r="N128" s="247" t="s">
        <v>41</v>
      </c>
      <c r="O128" s="88"/>
      <c r="P128" s="224">
        <f>O128*H128</f>
        <v>0</v>
      </c>
      <c r="Q128" s="224">
        <v>0.00032000000000000003</v>
      </c>
      <c r="R128" s="224">
        <f>Q128*H128</f>
        <v>0.0044800000000000005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267</v>
      </c>
      <c r="AT128" s="226" t="s">
        <v>321</v>
      </c>
      <c r="AU128" s="226" t="s">
        <v>86</v>
      </c>
      <c r="AY128" s="14" t="s">
        <v>120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84</v>
      </c>
      <c r="BK128" s="227">
        <f>ROUND(I128*H128,2)</f>
        <v>0</v>
      </c>
      <c r="BL128" s="14" t="s">
        <v>129</v>
      </c>
      <c r="BM128" s="226" t="s">
        <v>328</v>
      </c>
    </row>
    <row r="129" s="2" customFormat="1" ht="24.15" customHeight="1">
      <c r="A129" s="35"/>
      <c r="B129" s="36"/>
      <c r="C129" s="238" t="s">
        <v>329</v>
      </c>
      <c r="D129" s="238" t="s">
        <v>321</v>
      </c>
      <c r="E129" s="239" t="s">
        <v>330</v>
      </c>
      <c r="F129" s="240" t="s">
        <v>331</v>
      </c>
      <c r="G129" s="241" t="s">
        <v>127</v>
      </c>
      <c r="H129" s="242">
        <v>4</v>
      </c>
      <c r="I129" s="243"/>
      <c r="J129" s="244">
        <f>ROUND(I129*H129,2)</f>
        <v>0</v>
      </c>
      <c r="K129" s="240" t="s">
        <v>128</v>
      </c>
      <c r="L129" s="245"/>
      <c r="M129" s="246" t="s">
        <v>1</v>
      </c>
      <c r="N129" s="247" t="s">
        <v>41</v>
      </c>
      <c r="O129" s="88"/>
      <c r="P129" s="224">
        <f>O129*H129</f>
        <v>0</v>
      </c>
      <c r="Q129" s="224">
        <v>0.00072000000000000005</v>
      </c>
      <c r="R129" s="224">
        <f>Q129*H129</f>
        <v>0.0028800000000000002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267</v>
      </c>
      <c r="AT129" s="226" t="s">
        <v>321</v>
      </c>
      <c r="AU129" s="226" t="s">
        <v>86</v>
      </c>
      <c r="AY129" s="14" t="s">
        <v>120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84</v>
      </c>
      <c r="BK129" s="227">
        <f>ROUND(I129*H129,2)</f>
        <v>0</v>
      </c>
      <c r="BL129" s="14" t="s">
        <v>129</v>
      </c>
      <c r="BM129" s="226" t="s">
        <v>332</v>
      </c>
    </row>
    <row r="130" s="2" customFormat="1" ht="24.15" customHeight="1">
      <c r="A130" s="35"/>
      <c r="B130" s="36"/>
      <c r="C130" s="238" t="s">
        <v>333</v>
      </c>
      <c r="D130" s="238" t="s">
        <v>321</v>
      </c>
      <c r="E130" s="239" t="s">
        <v>334</v>
      </c>
      <c r="F130" s="240" t="s">
        <v>335</v>
      </c>
      <c r="G130" s="241" t="s">
        <v>127</v>
      </c>
      <c r="H130" s="242">
        <v>24</v>
      </c>
      <c r="I130" s="243"/>
      <c r="J130" s="244">
        <f>ROUND(I130*H130,2)</f>
        <v>0</v>
      </c>
      <c r="K130" s="240" t="s">
        <v>128</v>
      </c>
      <c r="L130" s="245"/>
      <c r="M130" s="246" t="s">
        <v>1</v>
      </c>
      <c r="N130" s="247" t="s">
        <v>41</v>
      </c>
      <c r="O130" s="88"/>
      <c r="P130" s="224">
        <f>O130*H130</f>
        <v>0</v>
      </c>
      <c r="Q130" s="224">
        <v>0.00077999999999999999</v>
      </c>
      <c r="R130" s="224">
        <f>Q130*H130</f>
        <v>0.018720000000000001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267</v>
      </c>
      <c r="AT130" s="226" t="s">
        <v>321</v>
      </c>
      <c r="AU130" s="226" t="s">
        <v>86</v>
      </c>
      <c r="AY130" s="14" t="s">
        <v>120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84</v>
      </c>
      <c r="BK130" s="227">
        <f>ROUND(I130*H130,2)</f>
        <v>0</v>
      </c>
      <c r="BL130" s="14" t="s">
        <v>129</v>
      </c>
      <c r="BM130" s="226" t="s">
        <v>336</v>
      </c>
    </row>
    <row r="131" s="2" customFormat="1" ht="24.15" customHeight="1">
      <c r="A131" s="35"/>
      <c r="B131" s="36"/>
      <c r="C131" s="238" t="s">
        <v>337</v>
      </c>
      <c r="D131" s="238" t="s">
        <v>321</v>
      </c>
      <c r="E131" s="239" t="s">
        <v>338</v>
      </c>
      <c r="F131" s="240" t="s">
        <v>339</v>
      </c>
      <c r="G131" s="241" t="s">
        <v>127</v>
      </c>
      <c r="H131" s="242">
        <v>8</v>
      </c>
      <c r="I131" s="243"/>
      <c r="J131" s="244">
        <f>ROUND(I131*H131,2)</f>
        <v>0</v>
      </c>
      <c r="K131" s="240" t="s">
        <v>128</v>
      </c>
      <c r="L131" s="245"/>
      <c r="M131" s="246" t="s">
        <v>1</v>
      </c>
      <c r="N131" s="247" t="s">
        <v>41</v>
      </c>
      <c r="O131" s="88"/>
      <c r="P131" s="224">
        <f>O131*H131</f>
        <v>0</v>
      </c>
      <c r="Q131" s="224">
        <v>0.0012099999999999999</v>
      </c>
      <c r="R131" s="224">
        <f>Q131*H131</f>
        <v>0.0096799999999999994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267</v>
      </c>
      <c r="AT131" s="226" t="s">
        <v>321</v>
      </c>
      <c r="AU131" s="226" t="s">
        <v>86</v>
      </c>
      <c r="AY131" s="14" t="s">
        <v>120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84</v>
      </c>
      <c r="BK131" s="227">
        <f>ROUND(I131*H131,2)</f>
        <v>0</v>
      </c>
      <c r="BL131" s="14" t="s">
        <v>129</v>
      </c>
      <c r="BM131" s="226" t="s">
        <v>340</v>
      </c>
    </row>
    <row r="132" s="2" customFormat="1" ht="24.15" customHeight="1">
      <c r="A132" s="35"/>
      <c r="B132" s="36"/>
      <c r="C132" s="238" t="s">
        <v>341</v>
      </c>
      <c r="D132" s="238" t="s">
        <v>321</v>
      </c>
      <c r="E132" s="239" t="s">
        <v>342</v>
      </c>
      <c r="F132" s="240" t="s">
        <v>343</v>
      </c>
      <c r="G132" s="241" t="s">
        <v>127</v>
      </c>
      <c r="H132" s="242">
        <v>68</v>
      </c>
      <c r="I132" s="243"/>
      <c r="J132" s="244">
        <f>ROUND(I132*H132,2)</f>
        <v>0</v>
      </c>
      <c r="K132" s="240" t="s">
        <v>128</v>
      </c>
      <c r="L132" s="245"/>
      <c r="M132" s="246" t="s">
        <v>1</v>
      </c>
      <c r="N132" s="247" t="s">
        <v>41</v>
      </c>
      <c r="O132" s="88"/>
      <c r="P132" s="224">
        <f>O132*H132</f>
        <v>0</v>
      </c>
      <c r="Q132" s="224">
        <v>0.00139</v>
      </c>
      <c r="R132" s="224">
        <f>Q132*H132</f>
        <v>0.094519999999999993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267</v>
      </c>
      <c r="AT132" s="226" t="s">
        <v>321</v>
      </c>
      <c r="AU132" s="226" t="s">
        <v>86</v>
      </c>
      <c r="AY132" s="14" t="s">
        <v>120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84</v>
      </c>
      <c r="BK132" s="227">
        <f>ROUND(I132*H132,2)</f>
        <v>0</v>
      </c>
      <c r="BL132" s="14" t="s">
        <v>129</v>
      </c>
      <c r="BM132" s="226" t="s">
        <v>344</v>
      </c>
    </row>
    <row r="133" s="2" customFormat="1" ht="24.15" customHeight="1">
      <c r="A133" s="35"/>
      <c r="B133" s="36"/>
      <c r="C133" s="238" t="s">
        <v>345</v>
      </c>
      <c r="D133" s="238" t="s">
        <v>321</v>
      </c>
      <c r="E133" s="239" t="s">
        <v>346</v>
      </c>
      <c r="F133" s="240" t="s">
        <v>347</v>
      </c>
      <c r="G133" s="241" t="s">
        <v>127</v>
      </c>
      <c r="H133" s="242">
        <v>14</v>
      </c>
      <c r="I133" s="243"/>
      <c r="J133" s="244">
        <f>ROUND(I133*H133,2)</f>
        <v>0</v>
      </c>
      <c r="K133" s="240" t="s">
        <v>128</v>
      </c>
      <c r="L133" s="245"/>
      <c r="M133" s="246" t="s">
        <v>1</v>
      </c>
      <c r="N133" s="247" t="s">
        <v>41</v>
      </c>
      <c r="O133" s="88"/>
      <c r="P133" s="224">
        <f>O133*H133</f>
        <v>0</v>
      </c>
      <c r="Q133" s="224">
        <v>0.00175</v>
      </c>
      <c r="R133" s="224">
        <f>Q133*H133</f>
        <v>0.024500000000000001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267</v>
      </c>
      <c r="AT133" s="226" t="s">
        <v>321</v>
      </c>
      <c r="AU133" s="226" t="s">
        <v>86</v>
      </c>
      <c r="AY133" s="14" t="s">
        <v>120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84</v>
      </c>
      <c r="BK133" s="227">
        <f>ROUND(I133*H133,2)</f>
        <v>0</v>
      </c>
      <c r="BL133" s="14" t="s">
        <v>129</v>
      </c>
      <c r="BM133" s="226" t="s">
        <v>348</v>
      </c>
    </row>
    <row r="134" s="2" customFormat="1" ht="33" customHeight="1">
      <c r="A134" s="35"/>
      <c r="B134" s="36"/>
      <c r="C134" s="215" t="s">
        <v>86</v>
      </c>
      <c r="D134" s="215" t="s">
        <v>124</v>
      </c>
      <c r="E134" s="216" t="s">
        <v>349</v>
      </c>
      <c r="F134" s="217" t="s">
        <v>350</v>
      </c>
      <c r="G134" s="218" t="s">
        <v>127</v>
      </c>
      <c r="H134" s="219">
        <v>60</v>
      </c>
      <c r="I134" s="220"/>
      <c r="J134" s="221">
        <f>ROUND(I134*H134,2)</f>
        <v>0</v>
      </c>
      <c r="K134" s="217" t="s">
        <v>128</v>
      </c>
      <c r="L134" s="41"/>
      <c r="M134" s="222" t="s">
        <v>1</v>
      </c>
      <c r="N134" s="223" t="s">
        <v>41</v>
      </c>
      <c r="O134" s="88"/>
      <c r="P134" s="224">
        <f>O134*H134</f>
        <v>0</v>
      </c>
      <c r="Q134" s="224">
        <v>9.0000000000000006E-05</v>
      </c>
      <c r="R134" s="224">
        <f>Q134*H134</f>
        <v>0.0054000000000000003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129</v>
      </c>
      <c r="AT134" s="226" t="s">
        <v>124</v>
      </c>
      <c r="AU134" s="226" t="s">
        <v>86</v>
      </c>
      <c r="AY134" s="14" t="s">
        <v>120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84</v>
      </c>
      <c r="BK134" s="227">
        <f>ROUND(I134*H134,2)</f>
        <v>0</v>
      </c>
      <c r="BL134" s="14" t="s">
        <v>129</v>
      </c>
      <c r="BM134" s="226" t="s">
        <v>351</v>
      </c>
    </row>
    <row r="135" s="2" customFormat="1" ht="33" customHeight="1">
      <c r="A135" s="35"/>
      <c r="B135" s="36"/>
      <c r="C135" s="215" t="s">
        <v>139</v>
      </c>
      <c r="D135" s="215" t="s">
        <v>124</v>
      </c>
      <c r="E135" s="216" t="s">
        <v>352</v>
      </c>
      <c r="F135" s="217" t="s">
        <v>353</v>
      </c>
      <c r="G135" s="218" t="s">
        <v>127</v>
      </c>
      <c r="H135" s="219">
        <v>90</v>
      </c>
      <c r="I135" s="220"/>
      <c r="J135" s="221">
        <f>ROUND(I135*H135,2)</f>
        <v>0</v>
      </c>
      <c r="K135" s="217" t="s">
        <v>128</v>
      </c>
      <c r="L135" s="41"/>
      <c r="M135" s="222" t="s">
        <v>1</v>
      </c>
      <c r="N135" s="223" t="s">
        <v>41</v>
      </c>
      <c r="O135" s="88"/>
      <c r="P135" s="224">
        <f>O135*H135</f>
        <v>0</v>
      </c>
      <c r="Q135" s="224">
        <v>0.00017000000000000001</v>
      </c>
      <c r="R135" s="224">
        <f>Q135*H135</f>
        <v>0.015300000000000001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129</v>
      </c>
      <c r="AT135" s="226" t="s">
        <v>124</v>
      </c>
      <c r="AU135" s="226" t="s">
        <v>86</v>
      </c>
      <c r="AY135" s="14" t="s">
        <v>120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84</v>
      </c>
      <c r="BK135" s="227">
        <f>ROUND(I135*H135,2)</f>
        <v>0</v>
      </c>
      <c r="BL135" s="14" t="s">
        <v>129</v>
      </c>
      <c r="BM135" s="226" t="s">
        <v>354</v>
      </c>
    </row>
    <row r="136" s="2" customFormat="1" ht="24.15" customHeight="1">
      <c r="A136" s="35"/>
      <c r="B136" s="36"/>
      <c r="C136" s="215" t="s">
        <v>355</v>
      </c>
      <c r="D136" s="215" t="s">
        <v>124</v>
      </c>
      <c r="E136" s="216" t="s">
        <v>356</v>
      </c>
      <c r="F136" s="217" t="s">
        <v>357</v>
      </c>
      <c r="G136" s="218" t="s">
        <v>146</v>
      </c>
      <c r="H136" s="219">
        <v>0.18099999999999999</v>
      </c>
      <c r="I136" s="220"/>
      <c r="J136" s="221">
        <f>ROUND(I136*H136,2)</f>
        <v>0</v>
      </c>
      <c r="K136" s="217" t="s">
        <v>128</v>
      </c>
      <c r="L136" s="41"/>
      <c r="M136" s="222" t="s">
        <v>1</v>
      </c>
      <c r="N136" s="223" t="s">
        <v>41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129</v>
      </c>
      <c r="AT136" s="226" t="s">
        <v>124</v>
      </c>
      <c r="AU136" s="226" t="s">
        <v>86</v>
      </c>
      <c r="AY136" s="14" t="s">
        <v>120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84</v>
      </c>
      <c r="BK136" s="227">
        <f>ROUND(I136*H136,2)</f>
        <v>0</v>
      </c>
      <c r="BL136" s="14" t="s">
        <v>129</v>
      </c>
      <c r="BM136" s="226" t="s">
        <v>358</v>
      </c>
    </row>
    <row r="137" s="12" customFormat="1" ht="22.8" customHeight="1">
      <c r="A137" s="12"/>
      <c r="B137" s="199"/>
      <c r="C137" s="200"/>
      <c r="D137" s="201" t="s">
        <v>75</v>
      </c>
      <c r="E137" s="213" t="s">
        <v>121</v>
      </c>
      <c r="F137" s="213" t="s">
        <v>122</v>
      </c>
      <c r="G137" s="200"/>
      <c r="H137" s="200"/>
      <c r="I137" s="203"/>
      <c r="J137" s="214">
        <f>BK137</f>
        <v>0</v>
      </c>
      <c r="K137" s="200"/>
      <c r="L137" s="205"/>
      <c r="M137" s="206"/>
      <c r="N137" s="207"/>
      <c r="O137" s="207"/>
      <c r="P137" s="208">
        <f>SUM(P138:P152)</f>
        <v>0</v>
      </c>
      <c r="Q137" s="207"/>
      <c r="R137" s="208">
        <f>SUM(R138:R152)</f>
        <v>0.40444000000000002</v>
      </c>
      <c r="S137" s="207"/>
      <c r="T137" s="209">
        <f>SUM(T138:T152)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0" t="s">
        <v>86</v>
      </c>
      <c r="AT137" s="211" t="s">
        <v>75</v>
      </c>
      <c r="AU137" s="211" t="s">
        <v>84</v>
      </c>
      <c r="AY137" s="210" t="s">
        <v>120</v>
      </c>
      <c r="BK137" s="212">
        <f>SUM(BK138:BK152)</f>
        <v>0</v>
      </c>
    </row>
    <row r="138" s="2" customFormat="1" ht="24.15" customHeight="1">
      <c r="A138" s="35"/>
      <c r="B138" s="36"/>
      <c r="C138" s="215" t="s">
        <v>359</v>
      </c>
      <c r="D138" s="215" t="s">
        <v>124</v>
      </c>
      <c r="E138" s="216" t="s">
        <v>360</v>
      </c>
      <c r="F138" s="217" t="s">
        <v>361</v>
      </c>
      <c r="G138" s="218" t="s">
        <v>127</v>
      </c>
      <c r="H138" s="219">
        <v>206</v>
      </c>
      <c r="I138" s="220"/>
      <c r="J138" s="221">
        <f>ROUND(I138*H138,2)</f>
        <v>0</v>
      </c>
      <c r="K138" s="217" t="s">
        <v>128</v>
      </c>
      <c r="L138" s="41"/>
      <c r="M138" s="222" t="s">
        <v>1</v>
      </c>
      <c r="N138" s="223" t="s">
        <v>41</v>
      </c>
      <c r="O138" s="88"/>
      <c r="P138" s="224">
        <f>O138*H138</f>
        <v>0</v>
      </c>
      <c r="Q138" s="224">
        <v>0.00158</v>
      </c>
      <c r="R138" s="224">
        <f>Q138*H138</f>
        <v>0.32547999999999999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129</v>
      </c>
      <c r="AT138" s="226" t="s">
        <v>124</v>
      </c>
      <c r="AU138" s="226" t="s">
        <v>86</v>
      </c>
      <c r="AY138" s="14" t="s">
        <v>120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84</v>
      </c>
      <c r="BK138" s="227">
        <f>ROUND(I138*H138,2)</f>
        <v>0</v>
      </c>
      <c r="BL138" s="14" t="s">
        <v>129</v>
      </c>
      <c r="BM138" s="226" t="s">
        <v>362</v>
      </c>
    </row>
    <row r="139" s="2" customFormat="1">
      <c r="A139" s="35"/>
      <c r="B139" s="36"/>
      <c r="C139" s="37"/>
      <c r="D139" s="228" t="s">
        <v>206</v>
      </c>
      <c r="E139" s="37"/>
      <c r="F139" s="229" t="s">
        <v>363</v>
      </c>
      <c r="G139" s="37"/>
      <c r="H139" s="37"/>
      <c r="I139" s="230"/>
      <c r="J139" s="37"/>
      <c r="K139" s="37"/>
      <c r="L139" s="41"/>
      <c r="M139" s="231"/>
      <c r="N139" s="232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206</v>
      </c>
      <c r="AU139" s="14" t="s">
        <v>86</v>
      </c>
    </row>
    <row r="140" s="2" customFormat="1" ht="24.15" customHeight="1">
      <c r="A140" s="35"/>
      <c r="B140" s="36"/>
      <c r="C140" s="215" t="s">
        <v>159</v>
      </c>
      <c r="D140" s="215" t="s">
        <v>124</v>
      </c>
      <c r="E140" s="216" t="s">
        <v>364</v>
      </c>
      <c r="F140" s="217" t="s">
        <v>365</v>
      </c>
      <c r="G140" s="218" t="s">
        <v>127</v>
      </c>
      <c r="H140" s="219">
        <v>4</v>
      </c>
      <c r="I140" s="220"/>
      <c r="J140" s="221">
        <f>ROUND(I140*H140,2)</f>
        <v>0</v>
      </c>
      <c r="K140" s="217" t="s">
        <v>128</v>
      </c>
      <c r="L140" s="41"/>
      <c r="M140" s="222" t="s">
        <v>1</v>
      </c>
      <c r="N140" s="223" t="s">
        <v>41</v>
      </c>
      <c r="O140" s="88"/>
      <c r="P140" s="224">
        <f>O140*H140</f>
        <v>0</v>
      </c>
      <c r="Q140" s="224">
        <v>0.00199</v>
      </c>
      <c r="R140" s="224">
        <f>Q140*H140</f>
        <v>0.0079600000000000001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129</v>
      </c>
      <c r="AT140" s="226" t="s">
        <v>124</v>
      </c>
      <c r="AU140" s="226" t="s">
        <v>86</v>
      </c>
      <c r="AY140" s="14" t="s">
        <v>120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84</v>
      </c>
      <c r="BK140" s="227">
        <f>ROUND(I140*H140,2)</f>
        <v>0</v>
      </c>
      <c r="BL140" s="14" t="s">
        <v>129</v>
      </c>
      <c r="BM140" s="226" t="s">
        <v>366</v>
      </c>
    </row>
    <row r="141" s="2" customFormat="1">
      <c r="A141" s="35"/>
      <c r="B141" s="36"/>
      <c r="C141" s="37"/>
      <c r="D141" s="228" t="s">
        <v>206</v>
      </c>
      <c r="E141" s="37"/>
      <c r="F141" s="229" t="s">
        <v>363</v>
      </c>
      <c r="G141" s="37"/>
      <c r="H141" s="37"/>
      <c r="I141" s="230"/>
      <c r="J141" s="37"/>
      <c r="K141" s="37"/>
      <c r="L141" s="41"/>
      <c r="M141" s="231"/>
      <c r="N141" s="232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206</v>
      </c>
      <c r="AU141" s="14" t="s">
        <v>86</v>
      </c>
    </row>
    <row r="142" s="2" customFormat="1" ht="24.15" customHeight="1">
      <c r="A142" s="35"/>
      <c r="B142" s="36"/>
      <c r="C142" s="215" t="s">
        <v>367</v>
      </c>
      <c r="D142" s="215" t="s">
        <v>124</v>
      </c>
      <c r="E142" s="216" t="s">
        <v>368</v>
      </c>
      <c r="F142" s="217" t="s">
        <v>369</v>
      </c>
      <c r="G142" s="218" t="s">
        <v>127</v>
      </c>
      <c r="H142" s="219">
        <v>8</v>
      </c>
      <c r="I142" s="220"/>
      <c r="J142" s="221">
        <f>ROUND(I142*H142,2)</f>
        <v>0</v>
      </c>
      <c r="K142" s="217" t="s">
        <v>128</v>
      </c>
      <c r="L142" s="41"/>
      <c r="M142" s="222" t="s">
        <v>1</v>
      </c>
      <c r="N142" s="223" t="s">
        <v>41</v>
      </c>
      <c r="O142" s="88"/>
      <c r="P142" s="224">
        <f>O142*H142</f>
        <v>0</v>
      </c>
      <c r="Q142" s="224">
        <v>0.00296</v>
      </c>
      <c r="R142" s="224">
        <f>Q142*H142</f>
        <v>0.02368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129</v>
      </c>
      <c r="AT142" s="226" t="s">
        <v>124</v>
      </c>
      <c r="AU142" s="226" t="s">
        <v>86</v>
      </c>
      <c r="AY142" s="14" t="s">
        <v>120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84</v>
      </c>
      <c r="BK142" s="227">
        <f>ROUND(I142*H142,2)</f>
        <v>0</v>
      </c>
      <c r="BL142" s="14" t="s">
        <v>129</v>
      </c>
      <c r="BM142" s="226" t="s">
        <v>370</v>
      </c>
    </row>
    <row r="143" s="2" customFormat="1">
      <c r="A143" s="35"/>
      <c r="B143" s="36"/>
      <c r="C143" s="37"/>
      <c r="D143" s="228" t="s">
        <v>206</v>
      </c>
      <c r="E143" s="37"/>
      <c r="F143" s="229" t="s">
        <v>371</v>
      </c>
      <c r="G143" s="37"/>
      <c r="H143" s="37"/>
      <c r="I143" s="230"/>
      <c r="J143" s="37"/>
      <c r="K143" s="37"/>
      <c r="L143" s="41"/>
      <c r="M143" s="231"/>
      <c r="N143" s="232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206</v>
      </c>
      <c r="AU143" s="14" t="s">
        <v>86</v>
      </c>
    </row>
    <row r="144" s="2" customFormat="1" ht="24.15" customHeight="1">
      <c r="A144" s="35"/>
      <c r="B144" s="36"/>
      <c r="C144" s="215" t="s">
        <v>372</v>
      </c>
      <c r="D144" s="215" t="s">
        <v>124</v>
      </c>
      <c r="E144" s="216" t="s">
        <v>373</v>
      </c>
      <c r="F144" s="217" t="s">
        <v>374</v>
      </c>
      <c r="G144" s="218" t="s">
        <v>127</v>
      </c>
      <c r="H144" s="219">
        <v>2</v>
      </c>
      <c r="I144" s="220"/>
      <c r="J144" s="221">
        <f>ROUND(I144*H144,2)</f>
        <v>0</v>
      </c>
      <c r="K144" s="217" t="s">
        <v>128</v>
      </c>
      <c r="L144" s="41"/>
      <c r="M144" s="222" t="s">
        <v>1</v>
      </c>
      <c r="N144" s="223" t="s">
        <v>41</v>
      </c>
      <c r="O144" s="88"/>
      <c r="P144" s="224">
        <f>O144*H144</f>
        <v>0</v>
      </c>
      <c r="Q144" s="224">
        <v>0.0037599999999999999</v>
      </c>
      <c r="R144" s="224">
        <f>Q144*H144</f>
        <v>0.0075199999999999998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129</v>
      </c>
      <c r="AT144" s="226" t="s">
        <v>124</v>
      </c>
      <c r="AU144" s="226" t="s">
        <v>86</v>
      </c>
      <c r="AY144" s="14" t="s">
        <v>120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84</v>
      </c>
      <c r="BK144" s="227">
        <f>ROUND(I144*H144,2)</f>
        <v>0</v>
      </c>
      <c r="BL144" s="14" t="s">
        <v>129</v>
      </c>
      <c r="BM144" s="226" t="s">
        <v>375</v>
      </c>
    </row>
    <row r="145" s="2" customFormat="1">
      <c r="A145" s="35"/>
      <c r="B145" s="36"/>
      <c r="C145" s="37"/>
      <c r="D145" s="228" t="s">
        <v>206</v>
      </c>
      <c r="E145" s="37"/>
      <c r="F145" s="229" t="s">
        <v>371</v>
      </c>
      <c r="G145" s="37"/>
      <c r="H145" s="37"/>
      <c r="I145" s="230"/>
      <c r="J145" s="37"/>
      <c r="K145" s="37"/>
      <c r="L145" s="41"/>
      <c r="M145" s="231"/>
      <c r="N145" s="232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206</v>
      </c>
      <c r="AU145" s="14" t="s">
        <v>86</v>
      </c>
    </row>
    <row r="146" s="2" customFormat="1" ht="24.15" customHeight="1">
      <c r="A146" s="35"/>
      <c r="B146" s="36"/>
      <c r="C146" s="215" t="s">
        <v>376</v>
      </c>
      <c r="D146" s="215" t="s">
        <v>124</v>
      </c>
      <c r="E146" s="216" t="s">
        <v>377</v>
      </c>
      <c r="F146" s="217" t="s">
        <v>378</v>
      </c>
      <c r="G146" s="218" t="s">
        <v>127</v>
      </c>
      <c r="H146" s="219">
        <v>8</v>
      </c>
      <c r="I146" s="220"/>
      <c r="J146" s="221">
        <f>ROUND(I146*H146,2)</f>
        <v>0</v>
      </c>
      <c r="K146" s="217" t="s">
        <v>128</v>
      </c>
      <c r="L146" s="41"/>
      <c r="M146" s="222" t="s">
        <v>1</v>
      </c>
      <c r="N146" s="223" t="s">
        <v>41</v>
      </c>
      <c r="O146" s="88"/>
      <c r="P146" s="224">
        <f>O146*H146</f>
        <v>0</v>
      </c>
      <c r="Q146" s="224">
        <v>0.0044000000000000003</v>
      </c>
      <c r="R146" s="224">
        <f>Q146*H146</f>
        <v>0.035200000000000002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129</v>
      </c>
      <c r="AT146" s="226" t="s">
        <v>124</v>
      </c>
      <c r="AU146" s="226" t="s">
        <v>86</v>
      </c>
      <c r="AY146" s="14" t="s">
        <v>120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84</v>
      </c>
      <c r="BK146" s="227">
        <f>ROUND(I146*H146,2)</f>
        <v>0</v>
      </c>
      <c r="BL146" s="14" t="s">
        <v>129</v>
      </c>
      <c r="BM146" s="226" t="s">
        <v>379</v>
      </c>
    </row>
    <row r="147" s="2" customFormat="1">
      <c r="A147" s="35"/>
      <c r="B147" s="36"/>
      <c r="C147" s="37"/>
      <c r="D147" s="228" t="s">
        <v>206</v>
      </c>
      <c r="E147" s="37"/>
      <c r="F147" s="229" t="s">
        <v>371</v>
      </c>
      <c r="G147" s="37"/>
      <c r="H147" s="37"/>
      <c r="I147" s="230"/>
      <c r="J147" s="37"/>
      <c r="K147" s="37"/>
      <c r="L147" s="41"/>
      <c r="M147" s="231"/>
      <c r="N147" s="232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206</v>
      </c>
      <c r="AU147" s="14" t="s">
        <v>86</v>
      </c>
    </row>
    <row r="148" s="2" customFormat="1" ht="16.5" customHeight="1">
      <c r="A148" s="35"/>
      <c r="B148" s="36"/>
      <c r="C148" s="215" t="s">
        <v>131</v>
      </c>
      <c r="D148" s="215" t="s">
        <v>124</v>
      </c>
      <c r="E148" s="216" t="s">
        <v>380</v>
      </c>
      <c r="F148" s="217" t="s">
        <v>381</v>
      </c>
      <c r="G148" s="218" t="s">
        <v>127</v>
      </c>
      <c r="H148" s="219">
        <v>228</v>
      </c>
      <c r="I148" s="220"/>
      <c r="J148" s="221">
        <f>ROUND(I148*H148,2)</f>
        <v>0</v>
      </c>
      <c r="K148" s="217" t="s">
        <v>128</v>
      </c>
      <c r="L148" s="41"/>
      <c r="M148" s="222" t="s">
        <v>1</v>
      </c>
      <c r="N148" s="223" t="s">
        <v>41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129</v>
      </c>
      <c r="AT148" s="226" t="s">
        <v>124</v>
      </c>
      <c r="AU148" s="226" t="s">
        <v>86</v>
      </c>
      <c r="AY148" s="14" t="s">
        <v>120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84</v>
      </c>
      <c r="BK148" s="227">
        <f>ROUND(I148*H148,2)</f>
        <v>0</v>
      </c>
      <c r="BL148" s="14" t="s">
        <v>129</v>
      </c>
      <c r="BM148" s="226" t="s">
        <v>382</v>
      </c>
    </row>
    <row r="149" s="2" customFormat="1" ht="24.15" customHeight="1">
      <c r="A149" s="35"/>
      <c r="B149" s="36"/>
      <c r="C149" s="215" t="s">
        <v>383</v>
      </c>
      <c r="D149" s="215" t="s">
        <v>124</v>
      </c>
      <c r="E149" s="216" t="s">
        <v>384</v>
      </c>
      <c r="F149" s="217" t="s">
        <v>385</v>
      </c>
      <c r="G149" s="218" t="s">
        <v>127</v>
      </c>
      <c r="H149" s="219">
        <v>10</v>
      </c>
      <c r="I149" s="220"/>
      <c r="J149" s="221">
        <f>ROUND(I149*H149,2)</f>
        <v>0</v>
      </c>
      <c r="K149" s="217" t="s">
        <v>128</v>
      </c>
      <c r="L149" s="41"/>
      <c r="M149" s="222" t="s">
        <v>1</v>
      </c>
      <c r="N149" s="223" t="s">
        <v>41</v>
      </c>
      <c r="O149" s="88"/>
      <c r="P149" s="224">
        <f>O149*H149</f>
        <v>0</v>
      </c>
      <c r="Q149" s="224">
        <v>0.00046000000000000001</v>
      </c>
      <c r="R149" s="224">
        <f>Q149*H149</f>
        <v>0.0045999999999999999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129</v>
      </c>
      <c r="AT149" s="226" t="s">
        <v>124</v>
      </c>
      <c r="AU149" s="226" t="s">
        <v>86</v>
      </c>
      <c r="AY149" s="14" t="s">
        <v>120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84</v>
      </c>
      <c r="BK149" s="227">
        <f>ROUND(I149*H149,2)</f>
        <v>0</v>
      </c>
      <c r="BL149" s="14" t="s">
        <v>129</v>
      </c>
      <c r="BM149" s="226" t="s">
        <v>386</v>
      </c>
    </row>
    <row r="150" s="2" customFormat="1" ht="24.15" customHeight="1">
      <c r="A150" s="35"/>
      <c r="B150" s="36"/>
      <c r="C150" s="215" t="s">
        <v>387</v>
      </c>
      <c r="D150" s="215" t="s">
        <v>124</v>
      </c>
      <c r="E150" s="216" t="s">
        <v>388</v>
      </c>
      <c r="F150" s="217" t="s">
        <v>389</v>
      </c>
      <c r="G150" s="218" t="s">
        <v>127</v>
      </c>
      <c r="H150" s="219">
        <v>10</v>
      </c>
      <c r="I150" s="220"/>
      <c r="J150" s="221">
        <f>ROUND(I150*H150,2)</f>
        <v>0</v>
      </c>
      <c r="K150" s="217" t="s">
        <v>128</v>
      </c>
      <c r="L150" s="41"/>
      <c r="M150" s="222" t="s">
        <v>1</v>
      </c>
      <c r="N150" s="223" t="s">
        <v>41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129</v>
      </c>
      <c r="AT150" s="226" t="s">
        <v>124</v>
      </c>
      <c r="AU150" s="226" t="s">
        <v>86</v>
      </c>
      <c r="AY150" s="14" t="s">
        <v>120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84</v>
      </c>
      <c r="BK150" s="227">
        <f>ROUND(I150*H150,2)</f>
        <v>0</v>
      </c>
      <c r="BL150" s="14" t="s">
        <v>129</v>
      </c>
      <c r="BM150" s="226" t="s">
        <v>390</v>
      </c>
    </row>
    <row r="151" s="2" customFormat="1" ht="24.15" customHeight="1">
      <c r="A151" s="35"/>
      <c r="B151" s="36"/>
      <c r="C151" s="215" t="s">
        <v>391</v>
      </c>
      <c r="D151" s="215" t="s">
        <v>124</v>
      </c>
      <c r="E151" s="216" t="s">
        <v>392</v>
      </c>
      <c r="F151" s="217" t="s">
        <v>393</v>
      </c>
      <c r="G151" s="218" t="s">
        <v>146</v>
      </c>
      <c r="H151" s="219">
        <v>0.40400000000000003</v>
      </c>
      <c r="I151" s="220"/>
      <c r="J151" s="221">
        <f>ROUND(I151*H151,2)</f>
        <v>0</v>
      </c>
      <c r="K151" s="217" t="s">
        <v>128</v>
      </c>
      <c r="L151" s="41"/>
      <c r="M151" s="222" t="s">
        <v>1</v>
      </c>
      <c r="N151" s="223" t="s">
        <v>41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129</v>
      </c>
      <c r="AT151" s="226" t="s">
        <v>124</v>
      </c>
      <c r="AU151" s="226" t="s">
        <v>86</v>
      </c>
      <c r="AY151" s="14" t="s">
        <v>120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84</v>
      </c>
      <c r="BK151" s="227">
        <f>ROUND(I151*H151,2)</f>
        <v>0</v>
      </c>
      <c r="BL151" s="14" t="s">
        <v>129</v>
      </c>
      <c r="BM151" s="226" t="s">
        <v>394</v>
      </c>
    </row>
    <row r="152" s="2" customFormat="1" ht="24.15" customHeight="1">
      <c r="A152" s="35"/>
      <c r="B152" s="36"/>
      <c r="C152" s="215" t="s">
        <v>395</v>
      </c>
      <c r="D152" s="215" t="s">
        <v>124</v>
      </c>
      <c r="E152" s="216" t="s">
        <v>396</v>
      </c>
      <c r="F152" s="217" t="s">
        <v>397</v>
      </c>
      <c r="G152" s="218" t="s">
        <v>146</v>
      </c>
      <c r="H152" s="219">
        <v>0.40400000000000003</v>
      </c>
      <c r="I152" s="220"/>
      <c r="J152" s="221">
        <f>ROUND(I152*H152,2)</f>
        <v>0</v>
      </c>
      <c r="K152" s="217" t="s">
        <v>128</v>
      </c>
      <c r="L152" s="41"/>
      <c r="M152" s="222" t="s">
        <v>1</v>
      </c>
      <c r="N152" s="223" t="s">
        <v>41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129</v>
      </c>
      <c r="AT152" s="226" t="s">
        <v>124</v>
      </c>
      <c r="AU152" s="226" t="s">
        <v>86</v>
      </c>
      <c r="AY152" s="14" t="s">
        <v>120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84</v>
      </c>
      <c r="BK152" s="227">
        <f>ROUND(I152*H152,2)</f>
        <v>0</v>
      </c>
      <c r="BL152" s="14" t="s">
        <v>129</v>
      </c>
      <c r="BM152" s="226" t="s">
        <v>398</v>
      </c>
    </row>
    <row r="153" s="12" customFormat="1" ht="22.8" customHeight="1">
      <c r="A153" s="12"/>
      <c r="B153" s="199"/>
      <c r="C153" s="200"/>
      <c r="D153" s="201" t="s">
        <v>75</v>
      </c>
      <c r="E153" s="213" t="s">
        <v>148</v>
      </c>
      <c r="F153" s="213" t="s">
        <v>149</v>
      </c>
      <c r="G153" s="200"/>
      <c r="H153" s="200"/>
      <c r="I153" s="203"/>
      <c r="J153" s="214">
        <f>BK153</f>
        <v>0</v>
      </c>
      <c r="K153" s="200"/>
      <c r="L153" s="205"/>
      <c r="M153" s="206"/>
      <c r="N153" s="207"/>
      <c r="O153" s="207"/>
      <c r="P153" s="208">
        <f>SUM(P154:P169)</f>
        <v>0</v>
      </c>
      <c r="Q153" s="207"/>
      <c r="R153" s="208">
        <f>SUM(R154:R169)</f>
        <v>0.091440000000000021</v>
      </c>
      <c r="S153" s="207"/>
      <c r="T153" s="209">
        <f>SUM(T154:T169)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0" t="s">
        <v>86</v>
      </c>
      <c r="AT153" s="211" t="s">
        <v>75</v>
      </c>
      <c r="AU153" s="211" t="s">
        <v>84</v>
      </c>
      <c r="AY153" s="210" t="s">
        <v>120</v>
      </c>
      <c r="BK153" s="212">
        <f>SUM(BK154:BK169)</f>
        <v>0</v>
      </c>
    </row>
    <row r="154" s="2" customFormat="1" ht="16.5" customHeight="1">
      <c r="A154" s="35"/>
      <c r="B154" s="36"/>
      <c r="C154" s="215" t="s">
        <v>8</v>
      </c>
      <c r="D154" s="215" t="s">
        <v>124</v>
      </c>
      <c r="E154" s="216" t="s">
        <v>399</v>
      </c>
      <c r="F154" s="217" t="s">
        <v>400</v>
      </c>
      <c r="G154" s="218" t="s">
        <v>153</v>
      </c>
      <c r="H154" s="219">
        <v>178</v>
      </c>
      <c r="I154" s="220"/>
      <c r="J154" s="221">
        <f>ROUND(I154*H154,2)</f>
        <v>0</v>
      </c>
      <c r="K154" s="217" t="s">
        <v>128</v>
      </c>
      <c r="L154" s="41"/>
      <c r="M154" s="222" t="s">
        <v>1</v>
      </c>
      <c r="N154" s="223" t="s">
        <v>41</v>
      </c>
      <c r="O154" s="88"/>
      <c r="P154" s="224">
        <f>O154*H154</f>
        <v>0</v>
      </c>
      <c r="Q154" s="224">
        <v>8.0000000000000007E-05</v>
      </c>
      <c r="R154" s="224">
        <f>Q154*H154</f>
        <v>0.014240000000000001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129</v>
      </c>
      <c r="AT154" s="226" t="s">
        <v>124</v>
      </c>
      <c r="AU154" s="226" t="s">
        <v>86</v>
      </c>
      <c r="AY154" s="14" t="s">
        <v>120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84</v>
      </c>
      <c r="BK154" s="227">
        <f>ROUND(I154*H154,2)</f>
        <v>0</v>
      </c>
      <c r="BL154" s="14" t="s">
        <v>129</v>
      </c>
      <c r="BM154" s="226" t="s">
        <v>401</v>
      </c>
    </row>
    <row r="155" s="2" customFormat="1" ht="21.75" customHeight="1">
      <c r="A155" s="35"/>
      <c r="B155" s="36"/>
      <c r="C155" s="215" t="s">
        <v>402</v>
      </c>
      <c r="D155" s="215" t="s">
        <v>124</v>
      </c>
      <c r="E155" s="216" t="s">
        <v>403</v>
      </c>
      <c r="F155" s="217" t="s">
        <v>404</v>
      </c>
      <c r="G155" s="218" t="s">
        <v>153</v>
      </c>
      <c r="H155" s="219">
        <v>4</v>
      </c>
      <c r="I155" s="220"/>
      <c r="J155" s="221">
        <f>ROUND(I155*H155,2)</f>
        <v>0</v>
      </c>
      <c r="K155" s="217" t="s">
        <v>128</v>
      </c>
      <c r="L155" s="41"/>
      <c r="M155" s="222" t="s">
        <v>1</v>
      </c>
      <c r="N155" s="223" t="s">
        <v>41</v>
      </c>
      <c r="O155" s="88"/>
      <c r="P155" s="224">
        <f>O155*H155</f>
        <v>0</v>
      </c>
      <c r="Q155" s="224">
        <v>0.00024000000000000001</v>
      </c>
      <c r="R155" s="224">
        <f>Q155*H155</f>
        <v>0.00096000000000000002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129</v>
      </c>
      <c r="AT155" s="226" t="s">
        <v>124</v>
      </c>
      <c r="AU155" s="226" t="s">
        <v>86</v>
      </c>
      <c r="AY155" s="14" t="s">
        <v>120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84</v>
      </c>
      <c r="BK155" s="227">
        <f>ROUND(I155*H155,2)</f>
        <v>0</v>
      </c>
      <c r="BL155" s="14" t="s">
        <v>129</v>
      </c>
      <c r="BM155" s="226" t="s">
        <v>405</v>
      </c>
    </row>
    <row r="156" s="2" customFormat="1" ht="21.75" customHeight="1">
      <c r="A156" s="35"/>
      <c r="B156" s="36"/>
      <c r="C156" s="215" t="s">
        <v>406</v>
      </c>
      <c r="D156" s="215" t="s">
        <v>124</v>
      </c>
      <c r="E156" s="216" t="s">
        <v>407</v>
      </c>
      <c r="F156" s="217" t="s">
        <v>408</v>
      </c>
      <c r="G156" s="218" t="s">
        <v>153</v>
      </c>
      <c r="H156" s="219">
        <v>8</v>
      </c>
      <c r="I156" s="220"/>
      <c r="J156" s="221">
        <f>ROUND(I156*H156,2)</f>
        <v>0</v>
      </c>
      <c r="K156" s="217" t="s">
        <v>128</v>
      </c>
      <c r="L156" s="41"/>
      <c r="M156" s="222" t="s">
        <v>1</v>
      </c>
      <c r="N156" s="223" t="s">
        <v>41</v>
      </c>
      <c r="O156" s="88"/>
      <c r="P156" s="224">
        <f>O156*H156</f>
        <v>0</v>
      </c>
      <c r="Q156" s="224">
        <v>0.00034000000000000002</v>
      </c>
      <c r="R156" s="224">
        <f>Q156*H156</f>
        <v>0.0027200000000000002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129</v>
      </c>
      <c r="AT156" s="226" t="s">
        <v>124</v>
      </c>
      <c r="AU156" s="226" t="s">
        <v>86</v>
      </c>
      <c r="AY156" s="14" t="s">
        <v>120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84</v>
      </c>
      <c r="BK156" s="227">
        <f>ROUND(I156*H156,2)</f>
        <v>0</v>
      </c>
      <c r="BL156" s="14" t="s">
        <v>129</v>
      </c>
      <c r="BM156" s="226" t="s">
        <v>409</v>
      </c>
    </row>
    <row r="157" s="2" customFormat="1">
      <c r="A157" s="35"/>
      <c r="B157" s="36"/>
      <c r="C157" s="37"/>
      <c r="D157" s="228" t="s">
        <v>206</v>
      </c>
      <c r="E157" s="37"/>
      <c r="F157" s="229" t="s">
        <v>410</v>
      </c>
      <c r="G157" s="37"/>
      <c r="H157" s="37"/>
      <c r="I157" s="230"/>
      <c r="J157" s="37"/>
      <c r="K157" s="37"/>
      <c r="L157" s="41"/>
      <c r="M157" s="231"/>
      <c r="N157" s="232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206</v>
      </c>
      <c r="AU157" s="14" t="s">
        <v>86</v>
      </c>
    </row>
    <row r="158" s="2" customFormat="1" ht="21.75" customHeight="1">
      <c r="A158" s="35"/>
      <c r="B158" s="36"/>
      <c r="C158" s="215" t="s">
        <v>411</v>
      </c>
      <c r="D158" s="215" t="s">
        <v>124</v>
      </c>
      <c r="E158" s="216" t="s">
        <v>412</v>
      </c>
      <c r="F158" s="217" t="s">
        <v>413</v>
      </c>
      <c r="G158" s="218" t="s">
        <v>153</v>
      </c>
      <c r="H158" s="219">
        <v>2</v>
      </c>
      <c r="I158" s="220"/>
      <c r="J158" s="221">
        <f>ROUND(I158*H158,2)</f>
        <v>0</v>
      </c>
      <c r="K158" s="217" t="s">
        <v>128</v>
      </c>
      <c r="L158" s="41"/>
      <c r="M158" s="222" t="s">
        <v>1</v>
      </c>
      <c r="N158" s="223" t="s">
        <v>41</v>
      </c>
      <c r="O158" s="88"/>
      <c r="P158" s="224">
        <f>O158*H158</f>
        <v>0</v>
      </c>
      <c r="Q158" s="224">
        <v>0.00055000000000000003</v>
      </c>
      <c r="R158" s="224">
        <f>Q158*H158</f>
        <v>0.0011000000000000001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129</v>
      </c>
      <c r="AT158" s="226" t="s">
        <v>124</v>
      </c>
      <c r="AU158" s="226" t="s">
        <v>86</v>
      </c>
      <c r="AY158" s="14" t="s">
        <v>120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84</v>
      </c>
      <c r="BK158" s="227">
        <f>ROUND(I158*H158,2)</f>
        <v>0</v>
      </c>
      <c r="BL158" s="14" t="s">
        <v>129</v>
      </c>
      <c r="BM158" s="226" t="s">
        <v>414</v>
      </c>
    </row>
    <row r="159" s="2" customFormat="1">
      <c r="A159" s="35"/>
      <c r="B159" s="36"/>
      <c r="C159" s="37"/>
      <c r="D159" s="228" t="s">
        <v>206</v>
      </c>
      <c r="E159" s="37"/>
      <c r="F159" s="229" t="s">
        <v>410</v>
      </c>
      <c r="G159" s="37"/>
      <c r="H159" s="37"/>
      <c r="I159" s="230"/>
      <c r="J159" s="37"/>
      <c r="K159" s="37"/>
      <c r="L159" s="41"/>
      <c r="M159" s="231"/>
      <c r="N159" s="232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206</v>
      </c>
      <c r="AU159" s="14" t="s">
        <v>86</v>
      </c>
    </row>
    <row r="160" s="2" customFormat="1" ht="21.75" customHeight="1">
      <c r="A160" s="35"/>
      <c r="B160" s="36"/>
      <c r="C160" s="215" t="s">
        <v>415</v>
      </c>
      <c r="D160" s="215" t="s">
        <v>124</v>
      </c>
      <c r="E160" s="216" t="s">
        <v>416</v>
      </c>
      <c r="F160" s="217" t="s">
        <v>417</v>
      </c>
      <c r="G160" s="218" t="s">
        <v>153</v>
      </c>
      <c r="H160" s="219">
        <v>8</v>
      </c>
      <c r="I160" s="220"/>
      <c r="J160" s="221">
        <f>ROUND(I160*H160,2)</f>
        <v>0</v>
      </c>
      <c r="K160" s="217" t="s">
        <v>128</v>
      </c>
      <c r="L160" s="41"/>
      <c r="M160" s="222" t="s">
        <v>1</v>
      </c>
      <c r="N160" s="223" t="s">
        <v>41</v>
      </c>
      <c r="O160" s="88"/>
      <c r="P160" s="224">
        <f>O160*H160</f>
        <v>0</v>
      </c>
      <c r="Q160" s="224">
        <v>0.00066</v>
      </c>
      <c r="R160" s="224">
        <f>Q160*H160</f>
        <v>0.00528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129</v>
      </c>
      <c r="AT160" s="226" t="s">
        <v>124</v>
      </c>
      <c r="AU160" s="226" t="s">
        <v>86</v>
      </c>
      <c r="AY160" s="14" t="s">
        <v>120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84</v>
      </c>
      <c r="BK160" s="227">
        <f>ROUND(I160*H160,2)</f>
        <v>0</v>
      </c>
      <c r="BL160" s="14" t="s">
        <v>129</v>
      </c>
      <c r="BM160" s="226" t="s">
        <v>418</v>
      </c>
    </row>
    <row r="161" s="2" customFormat="1">
      <c r="A161" s="35"/>
      <c r="B161" s="36"/>
      <c r="C161" s="37"/>
      <c r="D161" s="228" t="s">
        <v>206</v>
      </c>
      <c r="E161" s="37"/>
      <c r="F161" s="229" t="s">
        <v>410</v>
      </c>
      <c r="G161" s="37"/>
      <c r="H161" s="37"/>
      <c r="I161" s="230"/>
      <c r="J161" s="37"/>
      <c r="K161" s="37"/>
      <c r="L161" s="41"/>
      <c r="M161" s="231"/>
      <c r="N161" s="232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206</v>
      </c>
      <c r="AU161" s="14" t="s">
        <v>86</v>
      </c>
    </row>
    <row r="162" s="2" customFormat="1" ht="24.15" customHeight="1">
      <c r="A162" s="35"/>
      <c r="B162" s="36"/>
      <c r="C162" s="215" t="s">
        <v>419</v>
      </c>
      <c r="D162" s="215" t="s">
        <v>124</v>
      </c>
      <c r="E162" s="216" t="s">
        <v>420</v>
      </c>
      <c r="F162" s="217" t="s">
        <v>421</v>
      </c>
      <c r="G162" s="218" t="s">
        <v>153</v>
      </c>
      <c r="H162" s="219">
        <v>22</v>
      </c>
      <c r="I162" s="220"/>
      <c r="J162" s="221">
        <f>ROUND(I162*H162,2)</f>
        <v>0</v>
      </c>
      <c r="K162" s="217" t="s">
        <v>128</v>
      </c>
      <c r="L162" s="41"/>
      <c r="M162" s="222" t="s">
        <v>1</v>
      </c>
      <c r="N162" s="223" t="s">
        <v>41</v>
      </c>
      <c r="O162" s="88"/>
      <c r="P162" s="224">
        <f>O162*H162</f>
        <v>0</v>
      </c>
      <c r="Q162" s="224">
        <v>0.00022000000000000001</v>
      </c>
      <c r="R162" s="224">
        <f>Q162*H162</f>
        <v>0.0048400000000000006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129</v>
      </c>
      <c r="AT162" s="226" t="s">
        <v>124</v>
      </c>
      <c r="AU162" s="226" t="s">
        <v>86</v>
      </c>
      <c r="AY162" s="14" t="s">
        <v>120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84</v>
      </c>
      <c r="BK162" s="227">
        <f>ROUND(I162*H162,2)</f>
        <v>0</v>
      </c>
      <c r="BL162" s="14" t="s">
        <v>129</v>
      </c>
      <c r="BM162" s="226" t="s">
        <v>422</v>
      </c>
    </row>
    <row r="163" s="2" customFormat="1" ht="24.15" customHeight="1">
      <c r="A163" s="35"/>
      <c r="B163" s="36"/>
      <c r="C163" s="215" t="s">
        <v>423</v>
      </c>
      <c r="D163" s="215" t="s">
        <v>124</v>
      </c>
      <c r="E163" s="216" t="s">
        <v>424</v>
      </c>
      <c r="F163" s="217" t="s">
        <v>425</v>
      </c>
      <c r="G163" s="218" t="s">
        <v>153</v>
      </c>
      <c r="H163" s="219">
        <v>143</v>
      </c>
      <c r="I163" s="220"/>
      <c r="J163" s="221">
        <f>ROUND(I163*H163,2)</f>
        <v>0</v>
      </c>
      <c r="K163" s="217" t="s">
        <v>128</v>
      </c>
      <c r="L163" s="41"/>
      <c r="M163" s="222" t="s">
        <v>1</v>
      </c>
      <c r="N163" s="223" t="s">
        <v>41</v>
      </c>
      <c r="O163" s="8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129</v>
      </c>
      <c r="AT163" s="226" t="s">
        <v>124</v>
      </c>
      <c r="AU163" s="226" t="s">
        <v>86</v>
      </c>
      <c r="AY163" s="14" t="s">
        <v>120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84</v>
      </c>
      <c r="BK163" s="227">
        <f>ROUND(I163*H163,2)</f>
        <v>0</v>
      </c>
      <c r="BL163" s="14" t="s">
        <v>129</v>
      </c>
      <c r="BM163" s="226" t="s">
        <v>426</v>
      </c>
    </row>
    <row r="164" s="2" customFormat="1">
      <c r="A164" s="35"/>
      <c r="B164" s="36"/>
      <c r="C164" s="37"/>
      <c r="D164" s="228" t="s">
        <v>206</v>
      </c>
      <c r="E164" s="37"/>
      <c r="F164" s="229" t="s">
        <v>427</v>
      </c>
      <c r="G164" s="37"/>
      <c r="H164" s="37"/>
      <c r="I164" s="230"/>
      <c r="J164" s="37"/>
      <c r="K164" s="37"/>
      <c r="L164" s="41"/>
      <c r="M164" s="231"/>
      <c r="N164" s="232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206</v>
      </c>
      <c r="AU164" s="14" t="s">
        <v>86</v>
      </c>
    </row>
    <row r="165" s="2" customFormat="1" ht="16.5" customHeight="1">
      <c r="A165" s="35"/>
      <c r="B165" s="36"/>
      <c r="C165" s="238" t="s">
        <v>129</v>
      </c>
      <c r="D165" s="238" t="s">
        <v>321</v>
      </c>
      <c r="E165" s="239" t="s">
        <v>428</v>
      </c>
      <c r="F165" s="240" t="s">
        <v>429</v>
      </c>
      <c r="G165" s="241" t="s">
        <v>430</v>
      </c>
      <c r="H165" s="242">
        <v>89</v>
      </c>
      <c r="I165" s="243"/>
      <c r="J165" s="244">
        <f>ROUND(I165*H165,2)</f>
        <v>0</v>
      </c>
      <c r="K165" s="240" t="s">
        <v>1</v>
      </c>
      <c r="L165" s="245"/>
      <c r="M165" s="246" t="s">
        <v>1</v>
      </c>
      <c r="N165" s="247" t="s">
        <v>41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267</v>
      </c>
      <c r="AT165" s="226" t="s">
        <v>321</v>
      </c>
      <c r="AU165" s="226" t="s">
        <v>86</v>
      </c>
      <c r="AY165" s="14" t="s">
        <v>120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84</v>
      </c>
      <c r="BK165" s="227">
        <f>ROUND(I165*H165,2)</f>
        <v>0</v>
      </c>
      <c r="BL165" s="14" t="s">
        <v>129</v>
      </c>
      <c r="BM165" s="226" t="s">
        <v>431</v>
      </c>
    </row>
    <row r="166" s="2" customFormat="1" ht="24.15" customHeight="1">
      <c r="A166" s="35"/>
      <c r="B166" s="36"/>
      <c r="C166" s="238" t="s">
        <v>307</v>
      </c>
      <c r="D166" s="238" t="s">
        <v>321</v>
      </c>
      <c r="E166" s="239" t="s">
        <v>432</v>
      </c>
      <c r="F166" s="240" t="s">
        <v>433</v>
      </c>
      <c r="G166" s="241" t="s">
        <v>430</v>
      </c>
      <c r="H166" s="242">
        <v>89</v>
      </c>
      <c r="I166" s="243"/>
      <c r="J166" s="244">
        <f>ROUND(I166*H166,2)</f>
        <v>0</v>
      </c>
      <c r="K166" s="240" t="s">
        <v>1</v>
      </c>
      <c r="L166" s="245"/>
      <c r="M166" s="246" t="s">
        <v>1</v>
      </c>
      <c r="N166" s="247" t="s">
        <v>41</v>
      </c>
      <c r="O166" s="88"/>
      <c r="P166" s="224">
        <f>O166*H166</f>
        <v>0</v>
      </c>
      <c r="Q166" s="224">
        <v>0.00035</v>
      </c>
      <c r="R166" s="224">
        <f>Q166*H166</f>
        <v>0.031150000000000001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267</v>
      </c>
      <c r="AT166" s="226" t="s">
        <v>321</v>
      </c>
      <c r="AU166" s="226" t="s">
        <v>86</v>
      </c>
      <c r="AY166" s="14" t="s">
        <v>120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84</v>
      </c>
      <c r="BK166" s="227">
        <f>ROUND(I166*H166,2)</f>
        <v>0</v>
      </c>
      <c r="BL166" s="14" t="s">
        <v>129</v>
      </c>
      <c r="BM166" s="226" t="s">
        <v>434</v>
      </c>
    </row>
    <row r="167" s="2" customFormat="1" ht="24.15" customHeight="1">
      <c r="A167" s="35"/>
      <c r="B167" s="36"/>
      <c r="C167" s="238" t="s">
        <v>7</v>
      </c>
      <c r="D167" s="238" t="s">
        <v>321</v>
      </c>
      <c r="E167" s="239" t="s">
        <v>435</v>
      </c>
      <c r="F167" s="240" t="s">
        <v>436</v>
      </c>
      <c r="G167" s="241" t="s">
        <v>430</v>
      </c>
      <c r="H167" s="242">
        <v>89</v>
      </c>
      <c r="I167" s="243"/>
      <c r="J167" s="244">
        <f>ROUND(I167*H167,2)</f>
        <v>0</v>
      </c>
      <c r="K167" s="240" t="s">
        <v>1</v>
      </c>
      <c r="L167" s="245"/>
      <c r="M167" s="246" t="s">
        <v>1</v>
      </c>
      <c r="N167" s="247" t="s">
        <v>41</v>
      </c>
      <c r="O167" s="88"/>
      <c r="P167" s="224">
        <f>O167*H167</f>
        <v>0</v>
      </c>
      <c r="Q167" s="224">
        <v>0.00035</v>
      </c>
      <c r="R167" s="224">
        <f>Q167*H167</f>
        <v>0.031150000000000001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267</v>
      </c>
      <c r="AT167" s="226" t="s">
        <v>321</v>
      </c>
      <c r="AU167" s="226" t="s">
        <v>86</v>
      </c>
      <c r="AY167" s="14" t="s">
        <v>120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84</v>
      </c>
      <c r="BK167" s="227">
        <f>ROUND(I167*H167,2)</f>
        <v>0</v>
      </c>
      <c r="BL167" s="14" t="s">
        <v>129</v>
      </c>
      <c r="BM167" s="226" t="s">
        <v>437</v>
      </c>
    </row>
    <row r="168" s="2" customFormat="1" ht="24.15" customHeight="1">
      <c r="A168" s="35"/>
      <c r="B168" s="36"/>
      <c r="C168" s="215" t="s">
        <v>438</v>
      </c>
      <c r="D168" s="215" t="s">
        <v>124</v>
      </c>
      <c r="E168" s="216" t="s">
        <v>439</v>
      </c>
      <c r="F168" s="217" t="s">
        <v>440</v>
      </c>
      <c r="G168" s="218" t="s">
        <v>146</v>
      </c>
      <c r="H168" s="219">
        <v>0.090999999999999998</v>
      </c>
      <c r="I168" s="220"/>
      <c r="J168" s="221">
        <f>ROUND(I168*H168,2)</f>
        <v>0</v>
      </c>
      <c r="K168" s="217" t="s">
        <v>128</v>
      </c>
      <c r="L168" s="41"/>
      <c r="M168" s="222" t="s">
        <v>1</v>
      </c>
      <c r="N168" s="223" t="s">
        <v>41</v>
      </c>
      <c r="O168" s="88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129</v>
      </c>
      <c r="AT168" s="226" t="s">
        <v>124</v>
      </c>
      <c r="AU168" s="226" t="s">
        <v>86</v>
      </c>
      <c r="AY168" s="14" t="s">
        <v>120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84</v>
      </c>
      <c r="BK168" s="227">
        <f>ROUND(I168*H168,2)</f>
        <v>0</v>
      </c>
      <c r="BL168" s="14" t="s">
        <v>129</v>
      </c>
      <c r="BM168" s="226" t="s">
        <v>441</v>
      </c>
    </row>
    <row r="169" s="2" customFormat="1" ht="24.15" customHeight="1">
      <c r="A169" s="35"/>
      <c r="B169" s="36"/>
      <c r="C169" s="215" t="s">
        <v>257</v>
      </c>
      <c r="D169" s="215" t="s">
        <v>124</v>
      </c>
      <c r="E169" s="216" t="s">
        <v>442</v>
      </c>
      <c r="F169" s="217" t="s">
        <v>443</v>
      </c>
      <c r="G169" s="218" t="s">
        <v>146</v>
      </c>
      <c r="H169" s="219">
        <v>0.090999999999999998</v>
      </c>
      <c r="I169" s="220"/>
      <c r="J169" s="221">
        <f>ROUND(I169*H169,2)</f>
        <v>0</v>
      </c>
      <c r="K169" s="217" t="s">
        <v>128</v>
      </c>
      <c r="L169" s="41"/>
      <c r="M169" s="222" t="s">
        <v>1</v>
      </c>
      <c r="N169" s="223" t="s">
        <v>41</v>
      </c>
      <c r="O169" s="88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129</v>
      </c>
      <c r="AT169" s="226" t="s">
        <v>124</v>
      </c>
      <c r="AU169" s="226" t="s">
        <v>86</v>
      </c>
      <c r="AY169" s="14" t="s">
        <v>120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84</v>
      </c>
      <c r="BK169" s="227">
        <f>ROUND(I169*H169,2)</f>
        <v>0</v>
      </c>
      <c r="BL169" s="14" t="s">
        <v>129</v>
      </c>
      <c r="BM169" s="226" t="s">
        <v>444</v>
      </c>
    </row>
    <row r="170" s="12" customFormat="1" ht="22.8" customHeight="1">
      <c r="A170" s="12"/>
      <c r="B170" s="199"/>
      <c r="C170" s="200"/>
      <c r="D170" s="201" t="s">
        <v>75</v>
      </c>
      <c r="E170" s="213" t="s">
        <v>171</v>
      </c>
      <c r="F170" s="213" t="s">
        <v>172</v>
      </c>
      <c r="G170" s="200"/>
      <c r="H170" s="200"/>
      <c r="I170" s="203"/>
      <c r="J170" s="214">
        <f>BK170</f>
        <v>0</v>
      </c>
      <c r="K170" s="200"/>
      <c r="L170" s="205"/>
      <c r="M170" s="206"/>
      <c r="N170" s="207"/>
      <c r="O170" s="207"/>
      <c r="P170" s="208">
        <f>SUM(P171:P197)</f>
        <v>0</v>
      </c>
      <c r="Q170" s="207"/>
      <c r="R170" s="208">
        <f>SUM(R171:R197)</f>
        <v>4.7536499999999995</v>
      </c>
      <c r="S170" s="207"/>
      <c r="T170" s="209">
        <f>SUM(T171:T197)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0" t="s">
        <v>86</v>
      </c>
      <c r="AT170" s="211" t="s">
        <v>75</v>
      </c>
      <c r="AU170" s="211" t="s">
        <v>84</v>
      </c>
      <c r="AY170" s="210" t="s">
        <v>120</v>
      </c>
      <c r="BK170" s="212">
        <f>SUM(BK171:BK197)</f>
        <v>0</v>
      </c>
    </row>
    <row r="171" s="2" customFormat="1" ht="24.15" customHeight="1">
      <c r="A171" s="35"/>
      <c r="B171" s="36"/>
      <c r="C171" s="215" t="s">
        <v>298</v>
      </c>
      <c r="D171" s="215" t="s">
        <v>124</v>
      </c>
      <c r="E171" s="216" t="s">
        <v>445</v>
      </c>
      <c r="F171" s="217" t="s">
        <v>446</v>
      </c>
      <c r="G171" s="218" t="s">
        <v>153</v>
      </c>
      <c r="H171" s="219">
        <v>143</v>
      </c>
      <c r="I171" s="220"/>
      <c r="J171" s="221">
        <f>ROUND(I171*H171,2)</f>
        <v>0</v>
      </c>
      <c r="K171" s="217" t="s">
        <v>128</v>
      </c>
      <c r="L171" s="41"/>
      <c r="M171" s="222" t="s">
        <v>1</v>
      </c>
      <c r="N171" s="223" t="s">
        <v>41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129</v>
      </c>
      <c r="AT171" s="226" t="s">
        <v>124</v>
      </c>
      <c r="AU171" s="226" t="s">
        <v>86</v>
      </c>
      <c r="AY171" s="14" t="s">
        <v>120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84</v>
      </c>
      <c r="BK171" s="227">
        <f>ROUND(I171*H171,2)</f>
        <v>0</v>
      </c>
      <c r="BL171" s="14" t="s">
        <v>129</v>
      </c>
      <c r="BM171" s="226" t="s">
        <v>447</v>
      </c>
    </row>
    <row r="172" s="2" customFormat="1">
      <c r="A172" s="35"/>
      <c r="B172" s="36"/>
      <c r="C172" s="37"/>
      <c r="D172" s="228" t="s">
        <v>206</v>
      </c>
      <c r="E172" s="37"/>
      <c r="F172" s="229" t="s">
        <v>448</v>
      </c>
      <c r="G172" s="37"/>
      <c r="H172" s="37"/>
      <c r="I172" s="230"/>
      <c r="J172" s="37"/>
      <c r="K172" s="37"/>
      <c r="L172" s="41"/>
      <c r="M172" s="231"/>
      <c r="N172" s="232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206</v>
      </c>
      <c r="AU172" s="14" t="s">
        <v>86</v>
      </c>
    </row>
    <row r="173" s="2" customFormat="1" ht="37.8" customHeight="1">
      <c r="A173" s="35"/>
      <c r="B173" s="36"/>
      <c r="C173" s="215" t="s">
        <v>449</v>
      </c>
      <c r="D173" s="215" t="s">
        <v>124</v>
      </c>
      <c r="E173" s="216" t="s">
        <v>450</v>
      </c>
      <c r="F173" s="217" t="s">
        <v>451</v>
      </c>
      <c r="G173" s="218" t="s">
        <v>153</v>
      </c>
      <c r="H173" s="219">
        <v>1</v>
      </c>
      <c r="I173" s="220"/>
      <c r="J173" s="221">
        <f>ROUND(I173*H173,2)</f>
        <v>0</v>
      </c>
      <c r="K173" s="217" t="s">
        <v>128</v>
      </c>
      <c r="L173" s="41"/>
      <c r="M173" s="222" t="s">
        <v>1</v>
      </c>
      <c r="N173" s="223" t="s">
        <v>41</v>
      </c>
      <c r="O173" s="88"/>
      <c r="P173" s="224">
        <f>O173*H173</f>
        <v>0</v>
      </c>
      <c r="Q173" s="224">
        <v>0.016549999999999999</v>
      </c>
      <c r="R173" s="224">
        <f>Q173*H173</f>
        <v>0.016549999999999999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129</v>
      </c>
      <c r="AT173" s="226" t="s">
        <v>124</v>
      </c>
      <c r="AU173" s="226" t="s">
        <v>86</v>
      </c>
      <c r="AY173" s="14" t="s">
        <v>120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84</v>
      </c>
      <c r="BK173" s="227">
        <f>ROUND(I173*H173,2)</f>
        <v>0</v>
      </c>
      <c r="BL173" s="14" t="s">
        <v>129</v>
      </c>
      <c r="BM173" s="226" t="s">
        <v>452</v>
      </c>
    </row>
    <row r="174" s="2" customFormat="1" ht="33" customHeight="1">
      <c r="A174" s="35"/>
      <c r="B174" s="36"/>
      <c r="C174" s="215" t="s">
        <v>453</v>
      </c>
      <c r="D174" s="215" t="s">
        <v>124</v>
      </c>
      <c r="E174" s="216" t="s">
        <v>454</v>
      </c>
      <c r="F174" s="217" t="s">
        <v>455</v>
      </c>
      <c r="G174" s="218" t="s">
        <v>153</v>
      </c>
      <c r="H174" s="219">
        <v>3</v>
      </c>
      <c r="I174" s="220"/>
      <c r="J174" s="221">
        <f>ROUND(I174*H174,2)</f>
        <v>0</v>
      </c>
      <c r="K174" s="217" t="s">
        <v>128</v>
      </c>
      <c r="L174" s="41"/>
      <c r="M174" s="222" t="s">
        <v>1</v>
      </c>
      <c r="N174" s="223" t="s">
        <v>41</v>
      </c>
      <c r="O174" s="88"/>
      <c r="P174" s="224">
        <f>O174*H174</f>
        <v>0</v>
      </c>
      <c r="Q174" s="224">
        <v>0.015400000000000001</v>
      </c>
      <c r="R174" s="224">
        <f>Q174*H174</f>
        <v>0.046200000000000005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129</v>
      </c>
      <c r="AT174" s="226" t="s">
        <v>124</v>
      </c>
      <c r="AU174" s="226" t="s">
        <v>86</v>
      </c>
      <c r="AY174" s="14" t="s">
        <v>120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84</v>
      </c>
      <c r="BK174" s="227">
        <f>ROUND(I174*H174,2)</f>
        <v>0</v>
      </c>
      <c r="BL174" s="14" t="s">
        <v>129</v>
      </c>
      <c r="BM174" s="226" t="s">
        <v>456</v>
      </c>
    </row>
    <row r="175" s="2" customFormat="1" ht="37.8" customHeight="1">
      <c r="A175" s="35"/>
      <c r="B175" s="36"/>
      <c r="C175" s="215" t="s">
        <v>457</v>
      </c>
      <c r="D175" s="215" t="s">
        <v>124</v>
      </c>
      <c r="E175" s="216" t="s">
        <v>458</v>
      </c>
      <c r="F175" s="217" t="s">
        <v>459</v>
      </c>
      <c r="G175" s="218" t="s">
        <v>153</v>
      </c>
      <c r="H175" s="219">
        <v>1</v>
      </c>
      <c r="I175" s="220"/>
      <c r="J175" s="221">
        <f>ROUND(I175*H175,2)</f>
        <v>0</v>
      </c>
      <c r="K175" s="217" t="s">
        <v>128</v>
      </c>
      <c r="L175" s="41"/>
      <c r="M175" s="222" t="s">
        <v>1</v>
      </c>
      <c r="N175" s="223" t="s">
        <v>41</v>
      </c>
      <c r="O175" s="88"/>
      <c r="P175" s="224">
        <f>O175*H175</f>
        <v>0</v>
      </c>
      <c r="Q175" s="224">
        <v>0.021760000000000002</v>
      </c>
      <c r="R175" s="224">
        <f>Q175*H175</f>
        <v>0.021760000000000002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129</v>
      </c>
      <c r="AT175" s="226" t="s">
        <v>124</v>
      </c>
      <c r="AU175" s="226" t="s">
        <v>86</v>
      </c>
      <c r="AY175" s="14" t="s">
        <v>120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84</v>
      </c>
      <c r="BK175" s="227">
        <f>ROUND(I175*H175,2)</f>
        <v>0</v>
      </c>
      <c r="BL175" s="14" t="s">
        <v>129</v>
      </c>
      <c r="BM175" s="226" t="s">
        <v>460</v>
      </c>
    </row>
    <row r="176" s="2" customFormat="1" ht="37.8" customHeight="1">
      <c r="A176" s="35"/>
      <c r="B176" s="36"/>
      <c r="C176" s="215" t="s">
        <v>461</v>
      </c>
      <c r="D176" s="215" t="s">
        <v>124</v>
      </c>
      <c r="E176" s="216" t="s">
        <v>462</v>
      </c>
      <c r="F176" s="217" t="s">
        <v>463</v>
      </c>
      <c r="G176" s="218" t="s">
        <v>153</v>
      </c>
      <c r="H176" s="219">
        <v>2</v>
      </c>
      <c r="I176" s="220"/>
      <c r="J176" s="221">
        <f>ROUND(I176*H176,2)</f>
        <v>0</v>
      </c>
      <c r="K176" s="217" t="s">
        <v>128</v>
      </c>
      <c r="L176" s="41"/>
      <c r="M176" s="222" t="s">
        <v>1</v>
      </c>
      <c r="N176" s="223" t="s">
        <v>41</v>
      </c>
      <c r="O176" s="88"/>
      <c r="P176" s="224">
        <f>O176*H176</f>
        <v>0</v>
      </c>
      <c r="Q176" s="224">
        <v>0.034799999999999998</v>
      </c>
      <c r="R176" s="224">
        <f>Q176*H176</f>
        <v>0.069599999999999995</v>
      </c>
      <c r="S176" s="224">
        <v>0</v>
      </c>
      <c r="T176" s="22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129</v>
      </c>
      <c r="AT176" s="226" t="s">
        <v>124</v>
      </c>
      <c r="AU176" s="226" t="s">
        <v>86</v>
      </c>
      <c r="AY176" s="14" t="s">
        <v>120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84</v>
      </c>
      <c r="BK176" s="227">
        <f>ROUND(I176*H176,2)</f>
        <v>0</v>
      </c>
      <c r="BL176" s="14" t="s">
        <v>129</v>
      </c>
      <c r="BM176" s="226" t="s">
        <v>464</v>
      </c>
    </row>
    <row r="177" s="2" customFormat="1" ht="37.8" customHeight="1">
      <c r="A177" s="35"/>
      <c r="B177" s="36"/>
      <c r="C177" s="215" t="s">
        <v>465</v>
      </c>
      <c r="D177" s="215" t="s">
        <v>124</v>
      </c>
      <c r="E177" s="216" t="s">
        <v>466</v>
      </c>
      <c r="F177" s="217" t="s">
        <v>467</v>
      </c>
      <c r="G177" s="218" t="s">
        <v>153</v>
      </c>
      <c r="H177" s="219">
        <v>3</v>
      </c>
      <c r="I177" s="220"/>
      <c r="J177" s="221">
        <f>ROUND(I177*H177,2)</f>
        <v>0</v>
      </c>
      <c r="K177" s="217" t="s">
        <v>128</v>
      </c>
      <c r="L177" s="41"/>
      <c r="M177" s="222" t="s">
        <v>1</v>
      </c>
      <c r="N177" s="223" t="s">
        <v>41</v>
      </c>
      <c r="O177" s="88"/>
      <c r="P177" s="224">
        <f>O177*H177</f>
        <v>0</v>
      </c>
      <c r="Q177" s="224">
        <v>0.047840000000000001</v>
      </c>
      <c r="R177" s="224">
        <f>Q177*H177</f>
        <v>0.14352000000000001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129</v>
      </c>
      <c r="AT177" s="226" t="s">
        <v>124</v>
      </c>
      <c r="AU177" s="226" t="s">
        <v>86</v>
      </c>
      <c r="AY177" s="14" t="s">
        <v>120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84</v>
      </c>
      <c r="BK177" s="227">
        <f>ROUND(I177*H177,2)</f>
        <v>0</v>
      </c>
      <c r="BL177" s="14" t="s">
        <v>129</v>
      </c>
      <c r="BM177" s="226" t="s">
        <v>468</v>
      </c>
    </row>
    <row r="178" s="2" customFormat="1" ht="37.8" customHeight="1">
      <c r="A178" s="35"/>
      <c r="B178" s="36"/>
      <c r="C178" s="215" t="s">
        <v>469</v>
      </c>
      <c r="D178" s="215" t="s">
        <v>124</v>
      </c>
      <c r="E178" s="216" t="s">
        <v>470</v>
      </c>
      <c r="F178" s="217" t="s">
        <v>471</v>
      </c>
      <c r="G178" s="218" t="s">
        <v>153</v>
      </c>
      <c r="H178" s="219">
        <v>1</v>
      </c>
      <c r="I178" s="220"/>
      <c r="J178" s="221">
        <f>ROUND(I178*H178,2)</f>
        <v>0</v>
      </c>
      <c r="K178" s="217" t="s">
        <v>128</v>
      </c>
      <c r="L178" s="41"/>
      <c r="M178" s="222" t="s">
        <v>1</v>
      </c>
      <c r="N178" s="223" t="s">
        <v>41</v>
      </c>
      <c r="O178" s="88"/>
      <c r="P178" s="224">
        <f>O178*H178</f>
        <v>0</v>
      </c>
      <c r="Q178" s="224">
        <v>0.054359999999999999</v>
      </c>
      <c r="R178" s="224">
        <f>Q178*H178</f>
        <v>0.054359999999999999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129</v>
      </c>
      <c r="AT178" s="226" t="s">
        <v>124</v>
      </c>
      <c r="AU178" s="226" t="s">
        <v>86</v>
      </c>
      <c r="AY178" s="14" t="s">
        <v>120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84</v>
      </c>
      <c r="BK178" s="227">
        <f>ROUND(I178*H178,2)</f>
        <v>0</v>
      </c>
      <c r="BL178" s="14" t="s">
        <v>129</v>
      </c>
      <c r="BM178" s="226" t="s">
        <v>472</v>
      </c>
    </row>
    <row r="179" s="2" customFormat="1" ht="37.8" customHeight="1">
      <c r="A179" s="35"/>
      <c r="B179" s="36"/>
      <c r="C179" s="215" t="s">
        <v>473</v>
      </c>
      <c r="D179" s="215" t="s">
        <v>124</v>
      </c>
      <c r="E179" s="216" t="s">
        <v>474</v>
      </c>
      <c r="F179" s="217" t="s">
        <v>475</v>
      </c>
      <c r="G179" s="218" t="s">
        <v>153</v>
      </c>
      <c r="H179" s="219">
        <v>1</v>
      </c>
      <c r="I179" s="220"/>
      <c r="J179" s="221">
        <f>ROUND(I179*H179,2)</f>
        <v>0</v>
      </c>
      <c r="K179" s="217" t="s">
        <v>128</v>
      </c>
      <c r="L179" s="41"/>
      <c r="M179" s="222" t="s">
        <v>1</v>
      </c>
      <c r="N179" s="223" t="s">
        <v>41</v>
      </c>
      <c r="O179" s="88"/>
      <c r="P179" s="224">
        <f>O179*H179</f>
        <v>0</v>
      </c>
      <c r="Q179" s="224">
        <v>0.04684</v>
      </c>
      <c r="R179" s="224">
        <f>Q179*H179</f>
        <v>0.04684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129</v>
      </c>
      <c r="AT179" s="226" t="s">
        <v>124</v>
      </c>
      <c r="AU179" s="226" t="s">
        <v>86</v>
      </c>
      <c r="AY179" s="14" t="s">
        <v>120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84</v>
      </c>
      <c r="BK179" s="227">
        <f>ROUND(I179*H179,2)</f>
        <v>0</v>
      </c>
      <c r="BL179" s="14" t="s">
        <v>129</v>
      </c>
      <c r="BM179" s="226" t="s">
        <v>476</v>
      </c>
    </row>
    <row r="180" s="2" customFormat="1" ht="37.8" customHeight="1">
      <c r="A180" s="35"/>
      <c r="B180" s="36"/>
      <c r="C180" s="215" t="s">
        <v>477</v>
      </c>
      <c r="D180" s="215" t="s">
        <v>124</v>
      </c>
      <c r="E180" s="216" t="s">
        <v>478</v>
      </c>
      <c r="F180" s="217" t="s">
        <v>479</v>
      </c>
      <c r="G180" s="218" t="s">
        <v>153</v>
      </c>
      <c r="H180" s="219">
        <v>2</v>
      </c>
      <c r="I180" s="220"/>
      <c r="J180" s="221">
        <f>ROUND(I180*H180,2)</f>
        <v>0</v>
      </c>
      <c r="K180" s="217" t="s">
        <v>128</v>
      </c>
      <c r="L180" s="41"/>
      <c r="M180" s="222" t="s">
        <v>1</v>
      </c>
      <c r="N180" s="223" t="s">
        <v>41</v>
      </c>
      <c r="O180" s="88"/>
      <c r="P180" s="224">
        <f>O180*H180</f>
        <v>0</v>
      </c>
      <c r="Q180" s="224">
        <v>0.058000000000000003</v>
      </c>
      <c r="R180" s="224">
        <f>Q180*H180</f>
        <v>0.11600000000000001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129</v>
      </c>
      <c r="AT180" s="226" t="s">
        <v>124</v>
      </c>
      <c r="AU180" s="226" t="s">
        <v>86</v>
      </c>
      <c r="AY180" s="14" t="s">
        <v>120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84</v>
      </c>
      <c r="BK180" s="227">
        <f>ROUND(I180*H180,2)</f>
        <v>0</v>
      </c>
      <c r="BL180" s="14" t="s">
        <v>129</v>
      </c>
      <c r="BM180" s="226" t="s">
        <v>480</v>
      </c>
    </row>
    <row r="181" s="2" customFormat="1" ht="37.8" customHeight="1">
      <c r="A181" s="35"/>
      <c r="B181" s="36"/>
      <c r="C181" s="215" t="s">
        <v>481</v>
      </c>
      <c r="D181" s="215" t="s">
        <v>124</v>
      </c>
      <c r="E181" s="216" t="s">
        <v>482</v>
      </c>
      <c r="F181" s="217" t="s">
        <v>483</v>
      </c>
      <c r="G181" s="218" t="s">
        <v>153</v>
      </c>
      <c r="H181" s="219">
        <v>7</v>
      </c>
      <c r="I181" s="220"/>
      <c r="J181" s="221">
        <f>ROUND(I181*H181,2)</f>
        <v>0</v>
      </c>
      <c r="K181" s="217" t="s">
        <v>128</v>
      </c>
      <c r="L181" s="41"/>
      <c r="M181" s="222" t="s">
        <v>1</v>
      </c>
      <c r="N181" s="223" t="s">
        <v>41</v>
      </c>
      <c r="O181" s="88"/>
      <c r="P181" s="224">
        <f>O181*H181</f>
        <v>0</v>
      </c>
      <c r="Q181" s="224">
        <v>0.062199999999999998</v>
      </c>
      <c r="R181" s="224">
        <f>Q181*H181</f>
        <v>0.43540000000000001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129</v>
      </c>
      <c r="AT181" s="226" t="s">
        <v>124</v>
      </c>
      <c r="AU181" s="226" t="s">
        <v>86</v>
      </c>
      <c r="AY181" s="14" t="s">
        <v>120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84</v>
      </c>
      <c r="BK181" s="227">
        <f>ROUND(I181*H181,2)</f>
        <v>0</v>
      </c>
      <c r="BL181" s="14" t="s">
        <v>129</v>
      </c>
      <c r="BM181" s="226" t="s">
        <v>484</v>
      </c>
    </row>
    <row r="182" s="2" customFormat="1" ht="37.8" customHeight="1">
      <c r="A182" s="35"/>
      <c r="B182" s="36"/>
      <c r="C182" s="215" t="s">
        <v>485</v>
      </c>
      <c r="D182" s="215" t="s">
        <v>124</v>
      </c>
      <c r="E182" s="216" t="s">
        <v>486</v>
      </c>
      <c r="F182" s="217" t="s">
        <v>487</v>
      </c>
      <c r="G182" s="218" t="s">
        <v>153</v>
      </c>
      <c r="H182" s="219">
        <v>13</v>
      </c>
      <c r="I182" s="220"/>
      <c r="J182" s="221">
        <f>ROUND(I182*H182,2)</f>
        <v>0</v>
      </c>
      <c r="K182" s="217" t="s">
        <v>128</v>
      </c>
      <c r="L182" s="41"/>
      <c r="M182" s="222" t="s">
        <v>1</v>
      </c>
      <c r="N182" s="223" t="s">
        <v>41</v>
      </c>
      <c r="O182" s="88"/>
      <c r="P182" s="224">
        <f>O182*H182</f>
        <v>0</v>
      </c>
      <c r="Q182" s="224">
        <v>0.069159999999999999</v>
      </c>
      <c r="R182" s="224">
        <f>Q182*H182</f>
        <v>0.89907999999999999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129</v>
      </c>
      <c r="AT182" s="226" t="s">
        <v>124</v>
      </c>
      <c r="AU182" s="226" t="s">
        <v>86</v>
      </c>
      <c r="AY182" s="14" t="s">
        <v>120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84</v>
      </c>
      <c r="BK182" s="227">
        <f>ROUND(I182*H182,2)</f>
        <v>0</v>
      </c>
      <c r="BL182" s="14" t="s">
        <v>129</v>
      </c>
      <c r="BM182" s="226" t="s">
        <v>488</v>
      </c>
    </row>
    <row r="183" s="2" customFormat="1" ht="37.8" customHeight="1">
      <c r="A183" s="35"/>
      <c r="B183" s="36"/>
      <c r="C183" s="215" t="s">
        <v>489</v>
      </c>
      <c r="D183" s="215" t="s">
        <v>124</v>
      </c>
      <c r="E183" s="216" t="s">
        <v>490</v>
      </c>
      <c r="F183" s="217" t="s">
        <v>491</v>
      </c>
      <c r="G183" s="218" t="s">
        <v>153</v>
      </c>
      <c r="H183" s="219">
        <v>20</v>
      </c>
      <c r="I183" s="220"/>
      <c r="J183" s="221">
        <f>ROUND(I183*H183,2)</f>
        <v>0</v>
      </c>
      <c r="K183" s="217" t="s">
        <v>128</v>
      </c>
      <c r="L183" s="41"/>
      <c r="M183" s="222" t="s">
        <v>1</v>
      </c>
      <c r="N183" s="223" t="s">
        <v>41</v>
      </c>
      <c r="O183" s="88"/>
      <c r="P183" s="224">
        <f>O183*H183</f>
        <v>0</v>
      </c>
      <c r="Q183" s="224">
        <v>0.080320000000000003</v>
      </c>
      <c r="R183" s="224">
        <f>Q183*H183</f>
        <v>1.6064000000000001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129</v>
      </c>
      <c r="AT183" s="226" t="s">
        <v>124</v>
      </c>
      <c r="AU183" s="226" t="s">
        <v>86</v>
      </c>
      <c r="AY183" s="14" t="s">
        <v>120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84</v>
      </c>
      <c r="BK183" s="227">
        <f>ROUND(I183*H183,2)</f>
        <v>0</v>
      </c>
      <c r="BL183" s="14" t="s">
        <v>129</v>
      </c>
      <c r="BM183" s="226" t="s">
        <v>492</v>
      </c>
    </row>
    <row r="184" s="2" customFormat="1" ht="37.8" customHeight="1">
      <c r="A184" s="35"/>
      <c r="B184" s="36"/>
      <c r="C184" s="215" t="s">
        <v>493</v>
      </c>
      <c r="D184" s="215" t="s">
        <v>124</v>
      </c>
      <c r="E184" s="216" t="s">
        <v>494</v>
      </c>
      <c r="F184" s="217" t="s">
        <v>495</v>
      </c>
      <c r="G184" s="218" t="s">
        <v>153</v>
      </c>
      <c r="H184" s="219">
        <v>9</v>
      </c>
      <c r="I184" s="220"/>
      <c r="J184" s="221">
        <f>ROUND(I184*H184,2)</f>
        <v>0</v>
      </c>
      <c r="K184" s="217" t="s">
        <v>128</v>
      </c>
      <c r="L184" s="41"/>
      <c r="M184" s="222" t="s">
        <v>1</v>
      </c>
      <c r="N184" s="223" t="s">
        <v>41</v>
      </c>
      <c r="O184" s="88"/>
      <c r="P184" s="224">
        <f>O184*H184</f>
        <v>0</v>
      </c>
      <c r="Q184" s="224">
        <v>0.091480000000000006</v>
      </c>
      <c r="R184" s="224">
        <f>Q184*H184</f>
        <v>0.82332000000000005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129</v>
      </c>
      <c r="AT184" s="226" t="s">
        <v>124</v>
      </c>
      <c r="AU184" s="226" t="s">
        <v>86</v>
      </c>
      <c r="AY184" s="14" t="s">
        <v>120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84</v>
      </c>
      <c r="BK184" s="227">
        <f>ROUND(I184*H184,2)</f>
        <v>0</v>
      </c>
      <c r="BL184" s="14" t="s">
        <v>129</v>
      </c>
      <c r="BM184" s="226" t="s">
        <v>496</v>
      </c>
    </row>
    <row r="185" s="2" customFormat="1" ht="37.8" customHeight="1">
      <c r="A185" s="35"/>
      <c r="B185" s="36"/>
      <c r="C185" s="215" t="s">
        <v>497</v>
      </c>
      <c r="D185" s="215" t="s">
        <v>124</v>
      </c>
      <c r="E185" s="216" t="s">
        <v>498</v>
      </c>
      <c r="F185" s="217" t="s">
        <v>499</v>
      </c>
      <c r="G185" s="218" t="s">
        <v>153</v>
      </c>
      <c r="H185" s="219">
        <v>3</v>
      </c>
      <c r="I185" s="220"/>
      <c r="J185" s="221">
        <f>ROUND(I185*H185,2)</f>
        <v>0</v>
      </c>
      <c r="K185" s="217" t="s">
        <v>128</v>
      </c>
      <c r="L185" s="41"/>
      <c r="M185" s="222" t="s">
        <v>1</v>
      </c>
      <c r="N185" s="223" t="s">
        <v>41</v>
      </c>
      <c r="O185" s="88"/>
      <c r="P185" s="224">
        <f>O185*H185</f>
        <v>0</v>
      </c>
      <c r="Q185" s="224">
        <v>0.10374</v>
      </c>
      <c r="R185" s="224">
        <f>Q185*H185</f>
        <v>0.31122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129</v>
      </c>
      <c r="AT185" s="226" t="s">
        <v>124</v>
      </c>
      <c r="AU185" s="226" t="s">
        <v>86</v>
      </c>
      <c r="AY185" s="14" t="s">
        <v>120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84</v>
      </c>
      <c r="BK185" s="227">
        <f>ROUND(I185*H185,2)</f>
        <v>0</v>
      </c>
      <c r="BL185" s="14" t="s">
        <v>129</v>
      </c>
      <c r="BM185" s="226" t="s">
        <v>500</v>
      </c>
    </row>
    <row r="186" s="2" customFormat="1" ht="37.8" customHeight="1">
      <c r="A186" s="35"/>
      <c r="B186" s="36"/>
      <c r="C186" s="215" t="s">
        <v>501</v>
      </c>
      <c r="D186" s="215" t="s">
        <v>124</v>
      </c>
      <c r="E186" s="216" t="s">
        <v>502</v>
      </c>
      <c r="F186" s="217" t="s">
        <v>503</v>
      </c>
      <c r="G186" s="218" t="s">
        <v>153</v>
      </c>
      <c r="H186" s="219">
        <v>2</v>
      </c>
      <c r="I186" s="220"/>
      <c r="J186" s="221">
        <f>ROUND(I186*H186,2)</f>
        <v>0</v>
      </c>
      <c r="K186" s="217" t="s">
        <v>128</v>
      </c>
      <c r="L186" s="41"/>
      <c r="M186" s="222" t="s">
        <v>1</v>
      </c>
      <c r="N186" s="223" t="s">
        <v>41</v>
      </c>
      <c r="O186" s="88"/>
      <c r="P186" s="224">
        <f>O186*H186</f>
        <v>0</v>
      </c>
      <c r="Q186" s="224">
        <v>0.081699999999999995</v>
      </c>
      <c r="R186" s="224">
        <f>Q186*H186</f>
        <v>0.16339999999999999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129</v>
      </c>
      <c r="AT186" s="226" t="s">
        <v>124</v>
      </c>
      <c r="AU186" s="226" t="s">
        <v>86</v>
      </c>
      <c r="AY186" s="14" t="s">
        <v>120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84</v>
      </c>
      <c r="BK186" s="227">
        <f>ROUND(I186*H186,2)</f>
        <v>0</v>
      </c>
      <c r="BL186" s="14" t="s">
        <v>129</v>
      </c>
      <c r="BM186" s="226" t="s">
        <v>504</v>
      </c>
    </row>
    <row r="187" s="2" customFormat="1" ht="24.15" customHeight="1">
      <c r="A187" s="35"/>
      <c r="B187" s="36"/>
      <c r="C187" s="215" t="s">
        <v>505</v>
      </c>
      <c r="D187" s="215" t="s">
        <v>124</v>
      </c>
      <c r="E187" s="216" t="s">
        <v>506</v>
      </c>
      <c r="F187" s="217" t="s">
        <v>507</v>
      </c>
      <c r="G187" s="218" t="s">
        <v>153</v>
      </c>
      <c r="H187" s="219">
        <v>11</v>
      </c>
      <c r="I187" s="220"/>
      <c r="J187" s="221">
        <f>ROUND(I187*H187,2)</f>
        <v>0</v>
      </c>
      <c r="K187" s="217" t="s">
        <v>128</v>
      </c>
      <c r="L187" s="41"/>
      <c r="M187" s="222" t="s">
        <v>1</v>
      </c>
      <c r="N187" s="223" t="s">
        <v>41</v>
      </c>
      <c r="O187" s="88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129</v>
      </c>
      <c r="AT187" s="226" t="s">
        <v>124</v>
      </c>
      <c r="AU187" s="226" t="s">
        <v>86</v>
      </c>
      <c r="AY187" s="14" t="s">
        <v>120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84</v>
      </c>
      <c r="BK187" s="227">
        <f>ROUND(I187*H187,2)</f>
        <v>0</v>
      </c>
      <c r="BL187" s="14" t="s">
        <v>129</v>
      </c>
      <c r="BM187" s="226" t="s">
        <v>508</v>
      </c>
    </row>
    <row r="188" s="2" customFormat="1">
      <c r="A188" s="35"/>
      <c r="B188" s="36"/>
      <c r="C188" s="37"/>
      <c r="D188" s="228" t="s">
        <v>206</v>
      </c>
      <c r="E188" s="37"/>
      <c r="F188" s="229" t="s">
        <v>509</v>
      </c>
      <c r="G188" s="37"/>
      <c r="H188" s="37"/>
      <c r="I188" s="230"/>
      <c r="J188" s="37"/>
      <c r="K188" s="37"/>
      <c r="L188" s="41"/>
      <c r="M188" s="231"/>
      <c r="N188" s="232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206</v>
      </c>
      <c r="AU188" s="14" t="s">
        <v>86</v>
      </c>
    </row>
    <row r="189" s="2" customFormat="1" ht="24.15" customHeight="1">
      <c r="A189" s="35"/>
      <c r="B189" s="36"/>
      <c r="C189" s="215" t="s">
        <v>510</v>
      </c>
      <c r="D189" s="215" t="s">
        <v>124</v>
      </c>
      <c r="E189" s="216" t="s">
        <v>511</v>
      </c>
      <c r="F189" s="217" t="s">
        <v>512</v>
      </c>
      <c r="G189" s="218" t="s">
        <v>153</v>
      </c>
      <c r="H189" s="219">
        <v>8</v>
      </c>
      <c r="I189" s="220"/>
      <c r="J189" s="221">
        <f>ROUND(I189*H189,2)</f>
        <v>0</v>
      </c>
      <c r="K189" s="217" t="s">
        <v>128</v>
      </c>
      <c r="L189" s="41"/>
      <c r="M189" s="222" t="s">
        <v>1</v>
      </c>
      <c r="N189" s="223" t="s">
        <v>41</v>
      </c>
      <c r="O189" s="88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129</v>
      </c>
      <c r="AT189" s="226" t="s">
        <v>124</v>
      </c>
      <c r="AU189" s="226" t="s">
        <v>86</v>
      </c>
      <c r="AY189" s="14" t="s">
        <v>120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84</v>
      </c>
      <c r="BK189" s="227">
        <f>ROUND(I189*H189,2)</f>
        <v>0</v>
      </c>
      <c r="BL189" s="14" t="s">
        <v>129</v>
      </c>
      <c r="BM189" s="226" t="s">
        <v>513</v>
      </c>
    </row>
    <row r="190" s="2" customFormat="1">
      <c r="A190" s="35"/>
      <c r="B190" s="36"/>
      <c r="C190" s="37"/>
      <c r="D190" s="228" t="s">
        <v>206</v>
      </c>
      <c r="E190" s="37"/>
      <c r="F190" s="229" t="s">
        <v>509</v>
      </c>
      <c r="G190" s="37"/>
      <c r="H190" s="37"/>
      <c r="I190" s="230"/>
      <c r="J190" s="37"/>
      <c r="K190" s="37"/>
      <c r="L190" s="41"/>
      <c r="M190" s="231"/>
      <c r="N190" s="232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206</v>
      </c>
      <c r="AU190" s="14" t="s">
        <v>86</v>
      </c>
    </row>
    <row r="191" s="2" customFormat="1" ht="24.15" customHeight="1">
      <c r="A191" s="35"/>
      <c r="B191" s="36"/>
      <c r="C191" s="215" t="s">
        <v>514</v>
      </c>
      <c r="D191" s="215" t="s">
        <v>124</v>
      </c>
      <c r="E191" s="216" t="s">
        <v>515</v>
      </c>
      <c r="F191" s="217" t="s">
        <v>516</v>
      </c>
      <c r="G191" s="218" t="s">
        <v>153</v>
      </c>
      <c r="H191" s="219">
        <v>1</v>
      </c>
      <c r="I191" s="220"/>
      <c r="J191" s="221">
        <f>ROUND(I191*H191,2)</f>
        <v>0</v>
      </c>
      <c r="K191" s="217" t="s">
        <v>128</v>
      </c>
      <c r="L191" s="41"/>
      <c r="M191" s="222" t="s">
        <v>1</v>
      </c>
      <c r="N191" s="223" t="s">
        <v>41</v>
      </c>
      <c r="O191" s="88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129</v>
      </c>
      <c r="AT191" s="226" t="s">
        <v>124</v>
      </c>
      <c r="AU191" s="226" t="s">
        <v>86</v>
      </c>
      <c r="AY191" s="14" t="s">
        <v>120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4" t="s">
        <v>84</v>
      </c>
      <c r="BK191" s="227">
        <f>ROUND(I191*H191,2)</f>
        <v>0</v>
      </c>
      <c r="BL191" s="14" t="s">
        <v>129</v>
      </c>
      <c r="BM191" s="226" t="s">
        <v>517</v>
      </c>
    </row>
    <row r="192" s="2" customFormat="1">
      <c r="A192" s="35"/>
      <c r="B192" s="36"/>
      <c r="C192" s="37"/>
      <c r="D192" s="228" t="s">
        <v>206</v>
      </c>
      <c r="E192" s="37"/>
      <c r="F192" s="229" t="s">
        <v>509</v>
      </c>
      <c r="G192" s="37"/>
      <c r="H192" s="37"/>
      <c r="I192" s="230"/>
      <c r="J192" s="37"/>
      <c r="K192" s="37"/>
      <c r="L192" s="41"/>
      <c r="M192" s="231"/>
      <c r="N192" s="232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206</v>
      </c>
      <c r="AU192" s="14" t="s">
        <v>86</v>
      </c>
    </row>
    <row r="193" s="2" customFormat="1" ht="24.15" customHeight="1">
      <c r="A193" s="35"/>
      <c r="B193" s="36"/>
      <c r="C193" s="215" t="s">
        <v>518</v>
      </c>
      <c r="D193" s="215" t="s">
        <v>124</v>
      </c>
      <c r="E193" s="216" t="s">
        <v>519</v>
      </c>
      <c r="F193" s="217" t="s">
        <v>520</v>
      </c>
      <c r="G193" s="218" t="s">
        <v>153</v>
      </c>
      <c r="H193" s="219">
        <v>1</v>
      </c>
      <c r="I193" s="220"/>
      <c r="J193" s="221">
        <f>ROUND(I193*H193,2)</f>
        <v>0</v>
      </c>
      <c r="K193" s="217" t="s">
        <v>128</v>
      </c>
      <c r="L193" s="41"/>
      <c r="M193" s="222" t="s">
        <v>1</v>
      </c>
      <c r="N193" s="223" t="s">
        <v>41</v>
      </c>
      <c r="O193" s="88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129</v>
      </c>
      <c r="AT193" s="226" t="s">
        <v>124</v>
      </c>
      <c r="AU193" s="226" t="s">
        <v>86</v>
      </c>
      <c r="AY193" s="14" t="s">
        <v>120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84</v>
      </c>
      <c r="BK193" s="227">
        <f>ROUND(I193*H193,2)</f>
        <v>0</v>
      </c>
      <c r="BL193" s="14" t="s">
        <v>129</v>
      </c>
      <c r="BM193" s="226" t="s">
        <v>521</v>
      </c>
    </row>
    <row r="194" s="2" customFormat="1">
      <c r="A194" s="35"/>
      <c r="B194" s="36"/>
      <c r="C194" s="37"/>
      <c r="D194" s="228" t="s">
        <v>206</v>
      </c>
      <c r="E194" s="37"/>
      <c r="F194" s="229" t="s">
        <v>509</v>
      </c>
      <c r="G194" s="37"/>
      <c r="H194" s="37"/>
      <c r="I194" s="230"/>
      <c r="J194" s="37"/>
      <c r="K194" s="37"/>
      <c r="L194" s="41"/>
      <c r="M194" s="231"/>
      <c r="N194" s="232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206</v>
      </c>
      <c r="AU194" s="14" t="s">
        <v>86</v>
      </c>
    </row>
    <row r="195" s="2" customFormat="1" ht="24.15" customHeight="1">
      <c r="A195" s="35"/>
      <c r="B195" s="36"/>
      <c r="C195" s="215" t="s">
        <v>522</v>
      </c>
      <c r="D195" s="215" t="s">
        <v>124</v>
      </c>
      <c r="E195" s="216" t="s">
        <v>523</v>
      </c>
      <c r="F195" s="217" t="s">
        <v>524</v>
      </c>
      <c r="G195" s="218" t="s">
        <v>146</v>
      </c>
      <c r="H195" s="219">
        <v>4.7539999999999996</v>
      </c>
      <c r="I195" s="220"/>
      <c r="J195" s="221">
        <f>ROUND(I195*H195,2)</f>
        <v>0</v>
      </c>
      <c r="K195" s="217" t="s">
        <v>128</v>
      </c>
      <c r="L195" s="41"/>
      <c r="M195" s="222" t="s">
        <v>1</v>
      </c>
      <c r="N195" s="223" t="s">
        <v>41</v>
      </c>
      <c r="O195" s="88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129</v>
      </c>
      <c r="AT195" s="226" t="s">
        <v>124</v>
      </c>
      <c r="AU195" s="226" t="s">
        <v>86</v>
      </c>
      <c r="AY195" s="14" t="s">
        <v>120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84</v>
      </c>
      <c r="BK195" s="227">
        <f>ROUND(I195*H195,2)</f>
        <v>0</v>
      </c>
      <c r="BL195" s="14" t="s">
        <v>129</v>
      </c>
      <c r="BM195" s="226" t="s">
        <v>525</v>
      </c>
    </row>
    <row r="196" s="2" customFormat="1" ht="24.15" customHeight="1">
      <c r="A196" s="35"/>
      <c r="B196" s="36"/>
      <c r="C196" s="215" t="s">
        <v>526</v>
      </c>
      <c r="D196" s="215" t="s">
        <v>124</v>
      </c>
      <c r="E196" s="216" t="s">
        <v>527</v>
      </c>
      <c r="F196" s="217" t="s">
        <v>528</v>
      </c>
      <c r="G196" s="218" t="s">
        <v>146</v>
      </c>
      <c r="H196" s="219">
        <v>4.7539999999999996</v>
      </c>
      <c r="I196" s="220"/>
      <c r="J196" s="221">
        <f>ROUND(I196*H196,2)</f>
        <v>0</v>
      </c>
      <c r="K196" s="217" t="s">
        <v>529</v>
      </c>
      <c r="L196" s="41"/>
      <c r="M196" s="222" t="s">
        <v>1</v>
      </c>
      <c r="N196" s="223" t="s">
        <v>41</v>
      </c>
      <c r="O196" s="88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6" t="s">
        <v>129</v>
      </c>
      <c r="AT196" s="226" t="s">
        <v>124</v>
      </c>
      <c r="AU196" s="226" t="s">
        <v>86</v>
      </c>
      <c r="AY196" s="14" t="s">
        <v>120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4" t="s">
        <v>84</v>
      </c>
      <c r="BK196" s="227">
        <f>ROUND(I196*H196,2)</f>
        <v>0</v>
      </c>
      <c r="BL196" s="14" t="s">
        <v>129</v>
      </c>
      <c r="BM196" s="226" t="s">
        <v>530</v>
      </c>
    </row>
    <row r="197" s="2" customFormat="1" ht="24.15" customHeight="1">
      <c r="A197" s="35"/>
      <c r="B197" s="36"/>
      <c r="C197" s="215" t="s">
        <v>531</v>
      </c>
      <c r="D197" s="215" t="s">
        <v>124</v>
      </c>
      <c r="E197" s="216" t="s">
        <v>532</v>
      </c>
      <c r="F197" s="217" t="s">
        <v>533</v>
      </c>
      <c r="G197" s="218" t="s">
        <v>146</v>
      </c>
      <c r="H197" s="219">
        <v>4.7539999999999996</v>
      </c>
      <c r="I197" s="220"/>
      <c r="J197" s="221">
        <f>ROUND(I197*H197,2)</f>
        <v>0</v>
      </c>
      <c r="K197" s="217" t="s">
        <v>128</v>
      </c>
      <c r="L197" s="41"/>
      <c r="M197" s="222" t="s">
        <v>1</v>
      </c>
      <c r="N197" s="223" t="s">
        <v>41</v>
      </c>
      <c r="O197" s="88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6" t="s">
        <v>129</v>
      </c>
      <c r="AT197" s="226" t="s">
        <v>124</v>
      </c>
      <c r="AU197" s="226" t="s">
        <v>86</v>
      </c>
      <c r="AY197" s="14" t="s">
        <v>120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4" t="s">
        <v>84</v>
      </c>
      <c r="BK197" s="227">
        <f>ROUND(I197*H197,2)</f>
        <v>0</v>
      </c>
      <c r="BL197" s="14" t="s">
        <v>129</v>
      </c>
      <c r="BM197" s="226" t="s">
        <v>534</v>
      </c>
    </row>
    <row r="198" s="12" customFormat="1" ht="22.8" customHeight="1">
      <c r="A198" s="12"/>
      <c r="B198" s="199"/>
      <c r="C198" s="200"/>
      <c r="D198" s="201" t="s">
        <v>75</v>
      </c>
      <c r="E198" s="213" t="s">
        <v>535</v>
      </c>
      <c r="F198" s="213" t="s">
        <v>536</v>
      </c>
      <c r="G198" s="200"/>
      <c r="H198" s="200"/>
      <c r="I198" s="203"/>
      <c r="J198" s="214">
        <f>BK198</f>
        <v>0</v>
      </c>
      <c r="K198" s="200"/>
      <c r="L198" s="205"/>
      <c r="M198" s="206"/>
      <c r="N198" s="207"/>
      <c r="O198" s="207"/>
      <c r="P198" s="208">
        <f>SUM(P199:P201)</f>
        <v>0</v>
      </c>
      <c r="Q198" s="207"/>
      <c r="R198" s="208">
        <f>SUM(R199:R201)</f>
        <v>0.021399999999999999</v>
      </c>
      <c r="S198" s="207"/>
      <c r="T198" s="209">
        <f>SUM(T199:T201)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0" t="s">
        <v>86</v>
      </c>
      <c r="AT198" s="211" t="s">
        <v>75</v>
      </c>
      <c r="AU198" s="211" t="s">
        <v>84</v>
      </c>
      <c r="AY198" s="210" t="s">
        <v>120</v>
      </c>
      <c r="BK198" s="212">
        <f>SUM(BK199:BK201)</f>
        <v>0</v>
      </c>
    </row>
    <row r="199" s="2" customFormat="1" ht="16.5" customHeight="1">
      <c r="A199" s="35"/>
      <c r="B199" s="36"/>
      <c r="C199" s="215" t="s">
        <v>537</v>
      </c>
      <c r="D199" s="215" t="s">
        <v>124</v>
      </c>
      <c r="E199" s="216" t="s">
        <v>538</v>
      </c>
      <c r="F199" s="217" t="s">
        <v>539</v>
      </c>
      <c r="G199" s="218" t="s">
        <v>540</v>
      </c>
      <c r="H199" s="219">
        <v>20</v>
      </c>
      <c r="I199" s="220"/>
      <c r="J199" s="221">
        <f>ROUND(I199*H199,2)</f>
        <v>0</v>
      </c>
      <c r="K199" s="217" t="s">
        <v>1</v>
      </c>
      <c r="L199" s="41"/>
      <c r="M199" s="222" t="s">
        <v>1</v>
      </c>
      <c r="N199" s="223" t="s">
        <v>41</v>
      </c>
      <c r="O199" s="88"/>
      <c r="P199" s="224">
        <f>O199*H199</f>
        <v>0</v>
      </c>
      <c r="Q199" s="224">
        <v>6.9999999999999994E-05</v>
      </c>
      <c r="R199" s="224">
        <f>Q199*H199</f>
        <v>0.0013999999999999998</v>
      </c>
      <c r="S199" s="224">
        <v>0</v>
      </c>
      <c r="T199" s="22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6" t="s">
        <v>129</v>
      </c>
      <c r="AT199" s="226" t="s">
        <v>124</v>
      </c>
      <c r="AU199" s="226" t="s">
        <v>86</v>
      </c>
      <c r="AY199" s="14" t="s">
        <v>120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4" t="s">
        <v>84</v>
      </c>
      <c r="BK199" s="227">
        <f>ROUND(I199*H199,2)</f>
        <v>0</v>
      </c>
      <c r="BL199" s="14" t="s">
        <v>129</v>
      </c>
      <c r="BM199" s="226" t="s">
        <v>541</v>
      </c>
    </row>
    <row r="200" s="2" customFormat="1" ht="16.5" customHeight="1">
      <c r="A200" s="35"/>
      <c r="B200" s="36"/>
      <c r="C200" s="238" t="s">
        <v>208</v>
      </c>
      <c r="D200" s="238" t="s">
        <v>321</v>
      </c>
      <c r="E200" s="239" t="s">
        <v>542</v>
      </c>
      <c r="F200" s="240" t="s">
        <v>543</v>
      </c>
      <c r="G200" s="241" t="s">
        <v>544</v>
      </c>
      <c r="H200" s="242">
        <v>20</v>
      </c>
      <c r="I200" s="243"/>
      <c r="J200" s="244">
        <f>ROUND(I200*H200,2)</f>
        <v>0</v>
      </c>
      <c r="K200" s="240" t="s">
        <v>1</v>
      </c>
      <c r="L200" s="245"/>
      <c r="M200" s="246" t="s">
        <v>1</v>
      </c>
      <c r="N200" s="247" t="s">
        <v>41</v>
      </c>
      <c r="O200" s="88"/>
      <c r="P200" s="224">
        <f>O200*H200</f>
        <v>0</v>
      </c>
      <c r="Q200" s="224">
        <v>0.001</v>
      </c>
      <c r="R200" s="224">
        <f>Q200*H200</f>
        <v>0.02</v>
      </c>
      <c r="S200" s="224">
        <v>0</v>
      </c>
      <c r="T200" s="22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6" t="s">
        <v>267</v>
      </c>
      <c r="AT200" s="226" t="s">
        <v>321</v>
      </c>
      <c r="AU200" s="226" t="s">
        <v>86</v>
      </c>
      <c r="AY200" s="14" t="s">
        <v>120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4" t="s">
        <v>84</v>
      </c>
      <c r="BK200" s="227">
        <f>ROUND(I200*H200,2)</f>
        <v>0</v>
      </c>
      <c r="BL200" s="14" t="s">
        <v>129</v>
      </c>
      <c r="BM200" s="226" t="s">
        <v>545</v>
      </c>
    </row>
    <row r="201" s="2" customFormat="1" ht="16.5" customHeight="1">
      <c r="A201" s="35"/>
      <c r="B201" s="36"/>
      <c r="C201" s="215" t="s">
        <v>546</v>
      </c>
      <c r="D201" s="215" t="s">
        <v>124</v>
      </c>
      <c r="E201" s="216" t="s">
        <v>547</v>
      </c>
      <c r="F201" s="217" t="s">
        <v>548</v>
      </c>
      <c r="G201" s="218" t="s">
        <v>146</v>
      </c>
      <c r="H201" s="219">
        <v>0.02</v>
      </c>
      <c r="I201" s="220"/>
      <c r="J201" s="221">
        <f>ROUND(I201*H201,2)</f>
        <v>0</v>
      </c>
      <c r="K201" s="217" t="s">
        <v>1</v>
      </c>
      <c r="L201" s="41"/>
      <c r="M201" s="222" t="s">
        <v>1</v>
      </c>
      <c r="N201" s="223" t="s">
        <v>41</v>
      </c>
      <c r="O201" s="88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6" t="s">
        <v>129</v>
      </c>
      <c r="AT201" s="226" t="s">
        <v>124</v>
      </c>
      <c r="AU201" s="226" t="s">
        <v>86</v>
      </c>
      <c r="AY201" s="14" t="s">
        <v>120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4" t="s">
        <v>84</v>
      </c>
      <c r="BK201" s="227">
        <f>ROUND(I201*H201,2)</f>
        <v>0</v>
      </c>
      <c r="BL201" s="14" t="s">
        <v>129</v>
      </c>
      <c r="BM201" s="226" t="s">
        <v>549</v>
      </c>
    </row>
    <row r="202" s="12" customFormat="1" ht="22.8" customHeight="1">
      <c r="A202" s="12"/>
      <c r="B202" s="199"/>
      <c r="C202" s="200"/>
      <c r="D202" s="201" t="s">
        <v>75</v>
      </c>
      <c r="E202" s="213" t="s">
        <v>550</v>
      </c>
      <c r="F202" s="213" t="s">
        <v>551</v>
      </c>
      <c r="G202" s="200"/>
      <c r="H202" s="200"/>
      <c r="I202" s="203"/>
      <c r="J202" s="214">
        <f>BK202</f>
        <v>0</v>
      </c>
      <c r="K202" s="200"/>
      <c r="L202" s="205"/>
      <c r="M202" s="206"/>
      <c r="N202" s="207"/>
      <c r="O202" s="207"/>
      <c r="P202" s="208">
        <f>SUM(P203:P204)</f>
        <v>0</v>
      </c>
      <c r="Q202" s="207"/>
      <c r="R202" s="208">
        <f>SUM(R203:R204)</f>
        <v>0.051299999999999998</v>
      </c>
      <c r="S202" s="207"/>
      <c r="T202" s="209">
        <f>SUM(T203:T204)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0" t="s">
        <v>86</v>
      </c>
      <c r="AT202" s="211" t="s">
        <v>75</v>
      </c>
      <c r="AU202" s="211" t="s">
        <v>84</v>
      </c>
      <c r="AY202" s="210" t="s">
        <v>120</v>
      </c>
      <c r="BK202" s="212">
        <f>SUM(BK203:BK204)</f>
        <v>0</v>
      </c>
    </row>
    <row r="203" s="2" customFormat="1" ht="24.15" customHeight="1">
      <c r="A203" s="35"/>
      <c r="B203" s="36"/>
      <c r="C203" s="215" t="s">
        <v>552</v>
      </c>
      <c r="D203" s="215" t="s">
        <v>124</v>
      </c>
      <c r="E203" s="216" t="s">
        <v>553</v>
      </c>
      <c r="F203" s="217" t="s">
        <v>554</v>
      </c>
      <c r="G203" s="218" t="s">
        <v>127</v>
      </c>
      <c r="H203" s="219">
        <v>615</v>
      </c>
      <c r="I203" s="220"/>
      <c r="J203" s="221">
        <f>ROUND(I203*H203,2)</f>
        <v>0</v>
      </c>
      <c r="K203" s="217" t="s">
        <v>128</v>
      </c>
      <c r="L203" s="41"/>
      <c r="M203" s="222" t="s">
        <v>1</v>
      </c>
      <c r="N203" s="223" t="s">
        <v>41</v>
      </c>
      <c r="O203" s="88"/>
      <c r="P203" s="224">
        <f>O203*H203</f>
        <v>0</v>
      </c>
      <c r="Q203" s="224">
        <v>6.0000000000000002E-05</v>
      </c>
      <c r="R203" s="224">
        <f>Q203*H203</f>
        <v>0.036900000000000002</v>
      </c>
      <c r="S203" s="224">
        <v>0</v>
      </c>
      <c r="T203" s="22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6" t="s">
        <v>129</v>
      </c>
      <c r="AT203" s="226" t="s">
        <v>124</v>
      </c>
      <c r="AU203" s="226" t="s">
        <v>86</v>
      </c>
      <c r="AY203" s="14" t="s">
        <v>120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4" t="s">
        <v>84</v>
      </c>
      <c r="BK203" s="227">
        <f>ROUND(I203*H203,2)</f>
        <v>0</v>
      </c>
      <c r="BL203" s="14" t="s">
        <v>129</v>
      </c>
      <c r="BM203" s="226" t="s">
        <v>555</v>
      </c>
    </row>
    <row r="204" s="2" customFormat="1" ht="24.15" customHeight="1">
      <c r="A204" s="35"/>
      <c r="B204" s="36"/>
      <c r="C204" s="215" t="s">
        <v>556</v>
      </c>
      <c r="D204" s="215" t="s">
        <v>124</v>
      </c>
      <c r="E204" s="216" t="s">
        <v>557</v>
      </c>
      <c r="F204" s="217" t="s">
        <v>558</v>
      </c>
      <c r="G204" s="218" t="s">
        <v>127</v>
      </c>
      <c r="H204" s="219">
        <v>120</v>
      </c>
      <c r="I204" s="220"/>
      <c r="J204" s="221">
        <f>ROUND(I204*H204,2)</f>
        <v>0</v>
      </c>
      <c r="K204" s="217" t="s">
        <v>128</v>
      </c>
      <c r="L204" s="41"/>
      <c r="M204" s="222" t="s">
        <v>1</v>
      </c>
      <c r="N204" s="223" t="s">
        <v>41</v>
      </c>
      <c r="O204" s="88"/>
      <c r="P204" s="224">
        <f>O204*H204</f>
        <v>0</v>
      </c>
      <c r="Q204" s="224">
        <v>0.00012</v>
      </c>
      <c r="R204" s="224">
        <f>Q204*H204</f>
        <v>0.0144</v>
      </c>
      <c r="S204" s="224">
        <v>0</v>
      </c>
      <c r="T204" s="22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6" t="s">
        <v>129</v>
      </c>
      <c r="AT204" s="226" t="s">
        <v>124</v>
      </c>
      <c r="AU204" s="226" t="s">
        <v>86</v>
      </c>
      <c r="AY204" s="14" t="s">
        <v>120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4" t="s">
        <v>84</v>
      </c>
      <c r="BK204" s="227">
        <f>ROUND(I204*H204,2)</f>
        <v>0</v>
      </c>
      <c r="BL204" s="14" t="s">
        <v>129</v>
      </c>
      <c r="BM204" s="226" t="s">
        <v>559</v>
      </c>
    </row>
    <row r="205" s="12" customFormat="1" ht="22.8" customHeight="1">
      <c r="A205" s="12"/>
      <c r="B205" s="199"/>
      <c r="C205" s="200"/>
      <c r="D205" s="201" t="s">
        <v>75</v>
      </c>
      <c r="E205" s="213" t="s">
        <v>198</v>
      </c>
      <c r="F205" s="213" t="s">
        <v>560</v>
      </c>
      <c r="G205" s="200"/>
      <c r="H205" s="200"/>
      <c r="I205" s="203"/>
      <c r="J205" s="214">
        <f>BK205</f>
        <v>0</v>
      </c>
      <c r="K205" s="200"/>
      <c r="L205" s="205"/>
      <c r="M205" s="206"/>
      <c r="N205" s="207"/>
      <c r="O205" s="207"/>
      <c r="P205" s="208">
        <f>SUM(P206:P211)</f>
        <v>0</v>
      </c>
      <c r="Q205" s="207"/>
      <c r="R205" s="208">
        <f>SUM(R206:R211)</f>
        <v>0.050000000000000003</v>
      </c>
      <c r="S205" s="207"/>
      <c r="T205" s="209">
        <f>SUM(T206:T211)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0" t="s">
        <v>84</v>
      </c>
      <c r="AT205" s="211" t="s">
        <v>75</v>
      </c>
      <c r="AU205" s="211" t="s">
        <v>84</v>
      </c>
      <c r="AY205" s="210" t="s">
        <v>120</v>
      </c>
      <c r="BK205" s="212">
        <f>SUM(BK206:BK211)</f>
        <v>0</v>
      </c>
    </row>
    <row r="206" s="2" customFormat="1" ht="16.5" customHeight="1">
      <c r="A206" s="35"/>
      <c r="B206" s="36"/>
      <c r="C206" s="215" t="s">
        <v>561</v>
      </c>
      <c r="D206" s="215" t="s">
        <v>124</v>
      </c>
      <c r="E206" s="216" t="s">
        <v>209</v>
      </c>
      <c r="F206" s="217" t="s">
        <v>210</v>
      </c>
      <c r="G206" s="218" t="s">
        <v>211</v>
      </c>
      <c r="H206" s="219">
        <v>48</v>
      </c>
      <c r="I206" s="220"/>
      <c r="J206" s="221">
        <f>ROUND(I206*H206,2)</f>
        <v>0</v>
      </c>
      <c r="K206" s="217" t="s">
        <v>1</v>
      </c>
      <c r="L206" s="41"/>
      <c r="M206" s="222" t="s">
        <v>1</v>
      </c>
      <c r="N206" s="223" t="s">
        <v>41</v>
      </c>
      <c r="O206" s="88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6" t="s">
        <v>186</v>
      </c>
      <c r="AT206" s="226" t="s">
        <v>124</v>
      </c>
      <c r="AU206" s="226" t="s">
        <v>86</v>
      </c>
      <c r="AY206" s="14" t="s">
        <v>120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4" t="s">
        <v>84</v>
      </c>
      <c r="BK206" s="227">
        <f>ROUND(I206*H206,2)</f>
        <v>0</v>
      </c>
      <c r="BL206" s="14" t="s">
        <v>186</v>
      </c>
      <c r="BM206" s="226" t="s">
        <v>562</v>
      </c>
    </row>
    <row r="207" s="2" customFormat="1" ht="21.75" customHeight="1">
      <c r="A207" s="35"/>
      <c r="B207" s="36"/>
      <c r="C207" s="215" t="s">
        <v>563</v>
      </c>
      <c r="D207" s="215" t="s">
        <v>124</v>
      </c>
      <c r="E207" s="216" t="s">
        <v>564</v>
      </c>
      <c r="F207" s="217" t="s">
        <v>565</v>
      </c>
      <c r="G207" s="218" t="s">
        <v>211</v>
      </c>
      <c r="H207" s="219">
        <v>72</v>
      </c>
      <c r="I207" s="220"/>
      <c r="J207" s="221">
        <f>ROUND(I207*H207,2)</f>
        <v>0</v>
      </c>
      <c r="K207" s="217" t="s">
        <v>1</v>
      </c>
      <c r="L207" s="41"/>
      <c r="M207" s="222" t="s">
        <v>1</v>
      </c>
      <c r="N207" s="223" t="s">
        <v>41</v>
      </c>
      <c r="O207" s="88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6" t="s">
        <v>186</v>
      </c>
      <c r="AT207" s="226" t="s">
        <v>124</v>
      </c>
      <c r="AU207" s="226" t="s">
        <v>86</v>
      </c>
      <c r="AY207" s="14" t="s">
        <v>120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4" t="s">
        <v>84</v>
      </c>
      <c r="BK207" s="227">
        <f>ROUND(I207*H207,2)</f>
        <v>0</v>
      </c>
      <c r="BL207" s="14" t="s">
        <v>186</v>
      </c>
      <c r="BM207" s="226" t="s">
        <v>566</v>
      </c>
    </row>
    <row r="208" s="2" customFormat="1" ht="16.5" customHeight="1">
      <c r="A208" s="35"/>
      <c r="B208" s="36"/>
      <c r="C208" s="215" t="s">
        <v>200</v>
      </c>
      <c r="D208" s="215" t="s">
        <v>124</v>
      </c>
      <c r="E208" s="216" t="s">
        <v>567</v>
      </c>
      <c r="F208" s="217" t="s">
        <v>568</v>
      </c>
      <c r="G208" s="218" t="s">
        <v>211</v>
      </c>
      <c r="H208" s="219">
        <v>140</v>
      </c>
      <c r="I208" s="220"/>
      <c r="J208" s="221">
        <f>ROUND(I208*H208,2)</f>
        <v>0</v>
      </c>
      <c r="K208" s="217" t="s">
        <v>1</v>
      </c>
      <c r="L208" s="41"/>
      <c r="M208" s="222" t="s">
        <v>1</v>
      </c>
      <c r="N208" s="223" t="s">
        <v>41</v>
      </c>
      <c r="O208" s="88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6" t="s">
        <v>186</v>
      </c>
      <c r="AT208" s="226" t="s">
        <v>124</v>
      </c>
      <c r="AU208" s="226" t="s">
        <v>86</v>
      </c>
      <c r="AY208" s="14" t="s">
        <v>120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4" t="s">
        <v>84</v>
      </c>
      <c r="BK208" s="227">
        <f>ROUND(I208*H208,2)</f>
        <v>0</v>
      </c>
      <c r="BL208" s="14" t="s">
        <v>186</v>
      </c>
      <c r="BM208" s="226" t="s">
        <v>569</v>
      </c>
    </row>
    <row r="209" s="2" customFormat="1" ht="24.15" customHeight="1">
      <c r="A209" s="35"/>
      <c r="B209" s="36"/>
      <c r="C209" s="215" t="s">
        <v>570</v>
      </c>
      <c r="D209" s="215" t="s">
        <v>124</v>
      </c>
      <c r="E209" s="216" t="s">
        <v>571</v>
      </c>
      <c r="F209" s="217" t="s">
        <v>572</v>
      </c>
      <c r="G209" s="218" t="s">
        <v>153</v>
      </c>
      <c r="H209" s="219">
        <v>1</v>
      </c>
      <c r="I209" s="220"/>
      <c r="J209" s="221">
        <f>ROUND(I209*H209,2)</f>
        <v>0</v>
      </c>
      <c r="K209" s="217" t="s">
        <v>1</v>
      </c>
      <c r="L209" s="41"/>
      <c r="M209" s="222" t="s">
        <v>1</v>
      </c>
      <c r="N209" s="223" t="s">
        <v>41</v>
      </c>
      <c r="O209" s="88"/>
      <c r="P209" s="224">
        <f>O209*H209</f>
        <v>0</v>
      </c>
      <c r="Q209" s="224">
        <v>0.050000000000000003</v>
      </c>
      <c r="R209" s="224">
        <f>Q209*H209</f>
        <v>0.050000000000000003</v>
      </c>
      <c r="S209" s="224">
        <v>0</v>
      </c>
      <c r="T209" s="22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6" t="s">
        <v>129</v>
      </c>
      <c r="AT209" s="226" t="s">
        <v>124</v>
      </c>
      <c r="AU209" s="226" t="s">
        <v>86</v>
      </c>
      <c r="AY209" s="14" t="s">
        <v>120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4" t="s">
        <v>84</v>
      </c>
      <c r="BK209" s="227">
        <f>ROUND(I209*H209,2)</f>
        <v>0</v>
      </c>
      <c r="BL209" s="14" t="s">
        <v>129</v>
      </c>
      <c r="BM209" s="226" t="s">
        <v>573</v>
      </c>
    </row>
    <row r="210" s="2" customFormat="1">
      <c r="A210" s="35"/>
      <c r="B210" s="36"/>
      <c r="C210" s="37"/>
      <c r="D210" s="228" t="s">
        <v>206</v>
      </c>
      <c r="E210" s="37"/>
      <c r="F210" s="229" t="s">
        <v>574</v>
      </c>
      <c r="G210" s="37"/>
      <c r="H210" s="37"/>
      <c r="I210" s="230"/>
      <c r="J210" s="37"/>
      <c r="K210" s="37"/>
      <c r="L210" s="41"/>
      <c r="M210" s="231"/>
      <c r="N210" s="232"/>
      <c r="O210" s="88"/>
      <c r="P210" s="88"/>
      <c r="Q210" s="88"/>
      <c r="R210" s="88"/>
      <c r="S210" s="88"/>
      <c r="T210" s="89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206</v>
      </c>
      <c r="AU210" s="14" t="s">
        <v>86</v>
      </c>
    </row>
    <row r="211" s="2" customFormat="1" ht="16.5" customHeight="1">
      <c r="A211" s="35"/>
      <c r="B211" s="36"/>
      <c r="C211" s="215" t="s">
        <v>575</v>
      </c>
      <c r="D211" s="215" t="s">
        <v>124</v>
      </c>
      <c r="E211" s="216" t="s">
        <v>576</v>
      </c>
      <c r="F211" s="217" t="s">
        <v>577</v>
      </c>
      <c r="G211" s="218" t="s">
        <v>211</v>
      </c>
      <c r="H211" s="219">
        <v>72</v>
      </c>
      <c r="I211" s="220"/>
      <c r="J211" s="221">
        <f>ROUND(I211*H211,2)</f>
        <v>0</v>
      </c>
      <c r="K211" s="217" t="s">
        <v>1</v>
      </c>
      <c r="L211" s="41"/>
      <c r="M211" s="233" t="s">
        <v>1</v>
      </c>
      <c r="N211" s="234" t="s">
        <v>41</v>
      </c>
      <c r="O211" s="235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6" t="s">
        <v>129</v>
      </c>
      <c r="AT211" s="226" t="s">
        <v>124</v>
      </c>
      <c r="AU211" s="226" t="s">
        <v>86</v>
      </c>
      <c r="AY211" s="14" t="s">
        <v>120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4" t="s">
        <v>84</v>
      </c>
      <c r="BK211" s="227">
        <f>ROUND(I211*H211,2)</f>
        <v>0</v>
      </c>
      <c r="BL211" s="14" t="s">
        <v>129</v>
      </c>
      <c r="BM211" s="226" t="s">
        <v>578</v>
      </c>
    </row>
    <row r="212" s="2" customFormat="1" ht="6.96" customHeight="1">
      <c r="A212" s="35"/>
      <c r="B212" s="63"/>
      <c r="C212" s="64"/>
      <c r="D212" s="64"/>
      <c r="E212" s="64"/>
      <c r="F212" s="64"/>
      <c r="G212" s="64"/>
      <c r="H212" s="64"/>
      <c r="I212" s="64"/>
      <c r="J212" s="64"/>
      <c r="K212" s="64"/>
      <c r="L212" s="41"/>
      <c r="M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</row>
  </sheetData>
  <sheetProtection sheet="1" autoFilter="0" formatColumns="0" formatRows="0" objects="1" scenarios="1" spinCount="100000" saltValue="KjGef4bV94e/YyfwB+H2pwLVOhZ4TYlmAivTqmDp019YGrFanVweJuor74136vkqOe3zojmgk8Y4GOoiTOqiVg==" hashValue="Hd+eMtiETdshRo0mmXHji7t4ueFhMJySnCCGE9hpbXuCVDxIiiSFdcBgTUB+MJm8oEP/L3wmcGLyTF6BY4JZfQ==" algorithmName="SHA-512" password="CC35"/>
  <autoFilter ref="C123:K21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Gymnázium Blansko - rekonstrukce, rozvodů teplé a studené vody, odpadů,topné soustavy a kotelny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45" customHeight="1">
      <c r="A9" s="35"/>
      <c r="B9" s="41"/>
      <c r="C9" s="35"/>
      <c r="D9" s="35"/>
      <c r="E9" s="139" t="s">
        <v>579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17. 1. 2025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21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33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35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ROUND((SUM(BE126:BE204)),  2)</f>
        <v>0</v>
      </c>
      <c r="G33" s="35"/>
      <c r="H33" s="35"/>
      <c r="I33" s="152">
        <v>0.20999999999999999</v>
      </c>
      <c r="J33" s="151">
        <f>ROUND(((SUM(BE126:BE204))*I33),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ROUND((SUM(BF126:BF204)),  2)</f>
        <v>0</v>
      </c>
      <c r="G34" s="35"/>
      <c r="H34" s="35"/>
      <c r="I34" s="152">
        <v>0.12</v>
      </c>
      <c r="J34" s="151">
        <f>ROUND(((SUM(BF126:BF204))*I34),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ROUND((SUM(BG126:BG204)),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ROUND((SUM(BH126:BH204)),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ROUND((SUM(BI126:BI204)),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Gymnázium Blansko - rekonstrukce, rozvodů teplé a studené vody, odpadů,topné soustavy a kotelny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45" customHeight="1">
      <c r="A87" s="35"/>
      <c r="B87" s="36"/>
      <c r="C87" s="37"/>
      <c r="D87" s="37"/>
      <c r="E87" s="73" t="str">
        <f>E9</f>
        <v>331024_M_ZTI-SO01 - Gymnázium Blansko - rekonstrukce rozvodů teplé a studené vody, odpadů, topné soustavy a kotelny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Gymnázium Blansko, příspěvková organizace,Seifert </v>
      </c>
      <c r="G89" s="37"/>
      <c r="H89" s="37"/>
      <c r="I89" s="29" t="s">
        <v>22</v>
      </c>
      <c r="J89" s="76" t="str">
        <f>IF(J12="","",J12)</f>
        <v>17. 1. 2025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 xml:space="preserve">Gymnázium Blansko, příspěvková organizace,Seifert </v>
      </c>
      <c r="G91" s="37"/>
      <c r="H91" s="37"/>
      <c r="I91" s="29" t="s">
        <v>29</v>
      </c>
      <c r="J91" s="33" t="str">
        <f>E21</f>
        <v>V-PROJEKT Prostějov, v.o.s.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Jungmann Adam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J126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580</v>
      </c>
      <c r="E97" s="179"/>
      <c r="F97" s="179"/>
      <c r="G97" s="179"/>
      <c r="H97" s="179"/>
      <c r="I97" s="179"/>
      <c r="J97" s="180">
        <f>J127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581</v>
      </c>
      <c r="E98" s="185"/>
      <c r="F98" s="185"/>
      <c r="G98" s="185"/>
      <c r="H98" s="185"/>
      <c r="I98" s="185"/>
      <c r="J98" s="186">
        <f>J128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218</v>
      </c>
      <c r="E99" s="179"/>
      <c r="F99" s="179"/>
      <c r="G99" s="179"/>
      <c r="H99" s="179"/>
      <c r="I99" s="179"/>
      <c r="J99" s="180">
        <f>J131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2"/>
      <c r="C100" s="183"/>
      <c r="D100" s="184" t="s">
        <v>314</v>
      </c>
      <c r="E100" s="185"/>
      <c r="F100" s="185"/>
      <c r="G100" s="185"/>
      <c r="H100" s="185"/>
      <c r="I100" s="185"/>
      <c r="J100" s="186">
        <f>J132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219</v>
      </c>
      <c r="E101" s="185"/>
      <c r="F101" s="185"/>
      <c r="G101" s="185"/>
      <c r="H101" s="185"/>
      <c r="I101" s="185"/>
      <c r="J101" s="186">
        <f>J140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220</v>
      </c>
      <c r="E102" s="185"/>
      <c r="F102" s="185"/>
      <c r="G102" s="185"/>
      <c r="H102" s="185"/>
      <c r="I102" s="185"/>
      <c r="J102" s="186">
        <f>J152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221</v>
      </c>
      <c r="E103" s="185"/>
      <c r="F103" s="185"/>
      <c r="G103" s="185"/>
      <c r="H103" s="185"/>
      <c r="I103" s="185"/>
      <c r="J103" s="186">
        <f>J179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222</v>
      </c>
      <c r="E104" s="185"/>
      <c r="F104" s="185"/>
      <c r="G104" s="185"/>
      <c r="H104" s="185"/>
      <c r="I104" s="185"/>
      <c r="J104" s="186">
        <f>J181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582</v>
      </c>
      <c r="E105" s="185"/>
      <c r="F105" s="185"/>
      <c r="G105" s="185"/>
      <c r="H105" s="185"/>
      <c r="I105" s="185"/>
      <c r="J105" s="186">
        <f>J196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317</v>
      </c>
      <c r="E106" s="185"/>
      <c r="F106" s="185"/>
      <c r="G106" s="185"/>
      <c r="H106" s="185"/>
      <c r="I106" s="185"/>
      <c r="J106" s="186">
        <f>J201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106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6.25" customHeight="1">
      <c r="A116" s="35"/>
      <c r="B116" s="36"/>
      <c r="C116" s="37"/>
      <c r="D116" s="37"/>
      <c r="E116" s="171" t="str">
        <f>E7</f>
        <v>Gymnázium Blansko - rekonstrukce, rozvodů teplé a studené vody, odpadů,topné soustavy a kotelny</v>
      </c>
      <c r="F116" s="29"/>
      <c r="G116" s="29"/>
      <c r="H116" s="29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94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45" customHeight="1">
      <c r="A118" s="35"/>
      <c r="B118" s="36"/>
      <c r="C118" s="37"/>
      <c r="D118" s="37"/>
      <c r="E118" s="73" t="str">
        <f>E9</f>
        <v>331024_M_ZTI-SO01 - Gymnázium Blansko - rekonstrukce rozvodů teplé a studené vody, odpadů, topné soustavy a kotelny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F12</f>
        <v xml:space="preserve">Gymnázium Blansko, příspěvková organizace,Seifert </v>
      </c>
      <c r="G120" s="37"/>
      <c r="H120" s="37"/>
      <c r="I120" s="29" t="s">
        <v>22</v>
      </c>
      <c r="J120" s="76" t="str">
        <f>IF(J12="","",J12)</f>
        <v>17. 1. 2025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25.65" customHeight="1">
      <c r="A122" s="35"/>
      <c r="B122" s="36"/>
      <c r="C122" s="29" t="s">
        <v>24</v>
      </c>
      <c r="D122" s="37"/>
      <c r="E122" s="37"/>
      <c r="F122" s="24" t="str">
        <f>E15</f>
        <v xml:space="preserve">Gymnázium Blansko, příspěvková organizace,Seifert </v>
      </c>
      <c r="G122" s="37"/>
      <c r="H122" s="37"/>
      <c r="I122" s="29" t="s">
        <v>29</v>
      </c>
      <c r="J122" s="33" t="str">
        <f>E21</f>
        <v>V-PROJEKT Prostějov, v.o.s.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27</v>
      </c>
      <c r="D123" s="37"/>
      <c r="E123" s="37"/>
      <c r="F123" s="24" t="str">
        <f>IF(E18="","",E18)</f>
        <v>Vyplň údaj</v>
      </c>
      <c r="G123" s="37"/>
      <c r="H123" s="37"/>
      <c r="I123" s="29" t="s">
        <v>32</v>
      </c>
      <c r="J123" s="33" t="str">
        <f>E24</f>
        <v>Jungmann Adam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88"/>
      <c r="B125" s="189"/>
      <c r="C125" s="190" t="s">
        <v>107</v>
      </c>
      <c r="D125" s="191" t="s">
        <v>61</v>
      </c>
      <c r="E125" s="191" t="s">
        <v>57</v>
      </c>
      <c r="F125" s="191" t="s">
        <v>58</v>
      </c>
      <c r="G125" s="191" t="s">
        <v>108</v>
      </c>
      <c r="H125" s="191" t="s">
        <v>109</v>
      </c>
      <c r="I125" s="191" t="s">
        <v>110</v>
      </c>
      <c r="J125" s="191" t="s">
        <v>98</v>
      </c>
      <c r="K125" s="192" t="s">
        <v>111</v>
      </c>
      <c r="L125" s="193"/>
      <c r="M125" s="97" t="s">
        <v>1</v>
      </c>
      <c r="N125" s="98" t="s">
        <v>40</v>
      </c>
      <c r="O125" s="98" t="s">
        <v>112</v>
      </c>
      <c r="P125" s="98" t="s">
        <v>113</v>
      </c>
      <c r="Q125" s="98" t="s">
        <v>114</v>
      </c>
      <c r="R125" s="98" t="s">
        <v>115</v>
      </c>
      <c r="S125" s="98" t="s">
        <v>116</v>
      </c>
      <c r="T125" s="99" t="s">
        <v>117</v>
      </c>
      <c r="U125" s="188"/>
      <c r="V125" s="188"/>
      <c r="W125" s="188"/>
      <c r="X125" s="188"/>
      <c r="Y125" s="188"/>
      <c r="Z125" s="188"/>
      <c r="AA125" s="188"/>
      <c r="AB125" s="188"/>
      <c r="AC125" s="188"/>
      <c r="AD125" s="188"/>
      <c r="AE125" s="188"/>
    </row>
    <row r="126" s="2" customFormat="1" ht="22.8" customHeight="1">
      <c r="A126" s="35"/>
      <c r="B126" s="36"/>
      <c r="C126" s="104" t="s">
        <v>118</v>
      </c>
      <c r="D126" s="37"/>
      <c r="E126" s="37"/>
      <c r="F126" s="37"/>
      <c r="G126" s="37"/>
      <c r="H126" s="37"/>
      <c r="I126" s="37"/>
      <c r="J126" s="194">
        <f>BK126</f>
        <v>0</v>
      </c>
      <c r="K126" s="37"/>
      <c r="L126" s="41"/>
      <c r="M126" s="100"/>
      <c r="N126" s="195"/>
      <c r="O126" s="101"/>
      <c r="P126" s="196">
        <f>P127+P131</f>
        <v>0</v>
      </c>
      <c r="Q126" s="101"/>
      <c r="R126" s="196">
        <f>R127+R131</f>
        <v>1.4652000000000003</v>
      </c>
      <c r="S126" s="101"/>
      <c r="T126" s="197">
        <f>T127+T131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75</v>
      </c>
      <c r="AU126" s="14" t="s">
        <v>100</v>
      </c>
      <c r="BK126" s="198">
        <f>BK127+BK131</f>
        <v>0</v>
      </c>
    </row>
    <row r="127" s="12" customFormat="1" ht="25.92" customHeight="1">
      <c r="A127" s="12"/>
      <c r="B127" s="199"/>
      <c r="C127" s="200"/>
      <c r="D127" s="201" t="s">
        <v>75</v>
      </c>
      <c r="E127" s="202" t="s">
        <v>583</v>
      </c>
      <c r="F127" s="202" t="s">
        <v>584</v>
      </c>
      <c r="G127" s="200"/>
      <c r="H127" s="200"/>
      <c r="I127" s="203"/>
      <c r="J127" s="204">
        <f>BK127</f>
        <v>0</v>
      </c>
      <c r="K127" s="200"/>
      <c r="L127" s="205"/>
      <c r="M127" s="206"/>
      <c r="N127" s="207"/>
      <c r="O127" s="207"/>
      <c r="P127" s="208">
        <f>P128</f>
        <v>0</v>
      </c>
      <c r="Q127" s="207"/>
      <c r="R127" s="208">
        <f>R128</f>
        <v>0</v>
      </c>
      <c r="S127" s="207"/>
      <c r="T127" s="209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84</v>
      </c>
      <c r="AT127" s="211" t="s">
        <v>75</v>
      </c>
      <c r="AU127" s="211" t="s">
        <v>76</v>
      </c>
      <c r="AY127" s="210" t="s">
        <v>120</v>
      </c>
      <c r="BK127" s="212">
        <f>BK128</f>
        <v>0</v>
      </c>
    </row>
    <row r="128" s="12" customFormat="1" ht="22.8" customHeight="1">
      <c r="A128" s="12"/>
      <c r="B128" s="199"/>
      <c r="C128" s="200"/>
      <c r="D128" s="201" t="s">
        <v>75</v>
      </c>
      <c r="E128" s="213" t="s">
        <v>585</v>
      </c>
      <c r="F128" s="213" t="s">
        <v>586</v>
      </c>
      <c r="G128" s="200"/>
      <c r="H128" s="200"/>
      <c r="I128" s="203"/>
      <c r="J128" s="214">
        <f>BK128</f>
        <v>0</v>
      </c>
      <c r="K128" s="200"/>
      <c r="L128" s="205"/>
      <c r="M128" s="206"/>
      <c r="N128" s="207"/>
      <c r="O128" s="207"/>
      <c r="P128" s="208">
        <f>SUM(P129:P130)</f>
        <v>0</v>
      </c>
      <c r="Q128" s="207"/>
      <c r="R128" s="208">
        <f>SUM(R129:R130)</f>
        <v>0</v>
      </c>
      <c r="S128" s="207"/>
      <c r="T128" s="209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0" t="s">
        <v>84</v>
      </c>
      <c r="AT128" s="211" t="s">
        <v>75</v>
      </c>
      <c r="AU128" s="211" t="s">
        <v>84</v>
      </c>
      <c r="AY128" s="210" t="s">
        <v>120</v>
      </c>
      <c r="BK128" s="212">
        <f>SUM(BK129:BK130)</f>
        <v>0</v>
      </c>
    </row>
    <row r="129" s="2" customFormat="1" ht="16.5" customHeight="1">
      <c r="A129" s="35"/>
      <c r="B129" s="36"/>
      <c r="C129" s="215" t="s">
        <v>587</v>
      </c>
      <c r="D129" s="215" t="s">
        <v>124</v>
      </c>
      <c r="E129" s="216" t="s">
        <v>588</v>
      </c>
      <c r="F129" s="217" t="s">
        <v>589</v>
      </c>
      <c r="G129" s="218" t="s">
        <v>127</v>
      </c>
      <c r="H129" s="219">
        <v>350</v>
      </c>
      <c r="I129" s="220"/>
      <c r="J129" s="221">
        <f>ROUND(I129*H129,2)</f>
        <v>0</v>
      </c>
      <c r="K129" s="217" t="s">
        <v>128</v>
      </c>
      <c r="L129" s="41"/>
      <c r="M129" s="222" t="s">
        <v>1</v>
      </c>
      <c r="N129" s="223" t="s">
        <v>41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204</v>
      </c>
      <c r="AT129" s="226" t="s">
        <v>124</v>
      </c>
      <c r="AU129" s="226" t="s">
        <v>86</v>
      </c>
      <c r="AY129" s="14" t="s">
        <v>120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84</v>
      </c>
      <c r="BK129" s="227">
        <f>ROUND(I129*H129,2)</f>
        <v>0</v>
      </c>
      <c r="BL129" s="14" t="s">
        <v>204</v>
      </c>
      <c r="BM129" s="226" t="s">
        <v>590</v>
      </c>
    </row>
    <row r="130" s="2" customFormat="1" ht="21.75" customHeight="1">
      <c r="A130" s="35"/>
      <c r="B130" s="36"/>
      <c r="C130" s="215" t="s">
        <v>591</v>
      </c>
      <c r="D130" s="215" t="s">
        <v>124</v>
      </c>
      <c r="E130" s="216" t="s">
        <v>592</v>
      </c>
      <c r="F130" s="217" t="s">
        <v>593</v>
      </c>
      <c r="G130" s="218" t="s">
        <v>127</v>
      </c>
      <c r="H130" s="219">
        <v>350</v>
      </c>
      <c r="I130" s="220"/>
      <c r="J130" s="221">
        <f>ROUND(I130*H130,2)</f>
        <v>0</v>
      </c>
      <c r="K130" s="217" t="s">
        <v>128</v>
      </c>
      <c r="L130" s="41"/>
      <c r="M130" s="222" t="s">
        <v>1</v>
      </c>
      <c r="N130" s="223" t="s">
        <v>41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204</v>
      </c>
      <c r="AT130" s="226" t="s">
        <v>124</v>
      </c>
      <c r="AU130" s="226" t="s">
        <v>86</v>
      </c>
      <c r="AY130" s="14" t="s">
        <v>120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84</v>
      </c>
      <c r="BK130" s="227">
        <f>ROUND(I130*H130,2)</f>
        <v>0</v>
      </c>
      <c r="BL130" s="14" t="s">
        <v>204</v>
      </c>
      <c r="BM130" s="226" t="s">
        <v>594</v>
      </c>
    </row>
    <row r="131" s="12" customFormat="1" ht="25.92" customHeight="1">
      <c r="A131" s="12"/>
      <c r="B131" s="199"/>
      <c r="C131" s="200"/>
      <c r="D131" s="201" t="s">
        <v>75</v>
      </c>
      <c r="E131" s="202" t="s">
        <v>119</v>
      </c>
      <c r="F131" s="202" t="s">
        <v>223</v>
      </c>
      <c r="G131" s="200"/>
      <c r="H131" s="200"/>
      <c r="I131" s="203"/>
      <c r="J131" s="204">
        <f>BK131</f>
        <v>0</v>
      </c>
      <c r="K131" s="200"/>
      <c r="L131" s="205"/>
      <c r="M131" s="206"/>
      <c r="N131" s="207"/>
      <c r="O131" s="207"/>
      <c r="P131" s="208">
        <f>P132+P140+P152+P179+P181+P196+P201</f>
        <v>0</v>
      </c>
      <c r="Q131" s="207"/>
      <c r="R131" s="208">
        <f>R132+R140+R152+R179+R181+R196+R201</f>
        <v>1.4652000000000003</v>
      </c>
      <c r="S131" s="207"/>
      <c r="T131" s="209">
        <f>T132+T140+T152+T179+T181+T196+T201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86</v>
      </c>
      <c r="AT131" s="211" t="s">
        <v>75</v>
      </c>
      <c r="AU131" s="211" t="s">
        <v>76</v>
      </c>
      <c r="AY131" s="210" t="s">
        <v>120</v>
      </c>
      <c r="BK131" s="212">
        <f>BK132+BK140+BK152+BK179+BK181+BK196+BK201</f>
        <v>0</v>
      </c>
    </row>
    <row r="132" s="12" customFormat="1" ht="22.8" customHeight="1">
      <c r="A132" s="12"/>
      <c r="B132" s="199"/>
      <c r="C132" s="200"/>
      <c r="D132" s="201" t="s">
        <v>75</v>
      </c>
      <c r="E132" s="213" t="s">
        <v>318</v>
      </c>
      <c r="F132" s="213" t="s">
        <v>319</v>
      </c>
      <c r="G132" s="200"/>
      <c r="H132" s="200"/>
      <c r="I132" s="203"/>
      <c r="J132" s="214">
        <f>BK132</f>
        <v>0</v>
      </c>
      <c r="K132" s="200"/>
      <c r="L132" s="205"/>
      <c r="M132" s="206"/>
      <c r="N132" s="207"/>
      <c r="O132" s="207"/>
      <c r="P132" s="208">
        <f>SUM(P133:P139)</f>
        <v>0</v>
      </c>
      <c r="Q132" s="207"/>
      <c r="R132" s="208">
        <f>SUM(R133:R139)</f>
        <v>0.015699999999999999</v>
      </c>
      <c r="S132" s="207"/>
      <c r="T132" s="209">
        <f>SUM(T133:T139)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86</v>
      </c>
      <c r="AT132" s="211" t="s">
        <v>75</v>
      </c>
      <c r="AU132" s="211" t="s">
        <v>84</v>
      </c>
      <c r="AY132" s="210" t="s">
        <v>120</v>
      </c>
      <c r="BK132" s="212">
        <f>SUM(BK133:BK139)</f>
        <v>0</v>
      </c>
    </row>
    <row r="133" s="2" customFormat="1" ht="24.15" customHeight="1">
      <c r="A133" s="35"/>
      <c r="B133" s="36"/>
      <c r="C133" s="238" t="s">
        <v>595</v>
      </c>
      <c r="D133" s="238" t="s">
        <v>321</v>
      </c>
      <c r="E133" s="239" t="s">
        <v>596</v>
      </c>
      <c r="F133" s="240" t="s">
        <v>597</v>
      </c>
      <c r="G133" s="241" t="s">
        <v>127</v>
      </c>
      <c r="H133" s="242">
        <v>165</v>
      </c>
      <c r="I133" s="243"/>
      <c r="J133" s="244">
        <f>ROUND(I133*H133,2)</f>
        <v>0</v>
      </c>
      <c r="K133" s="240" t="s">
        <v>128</v>
      </c>
      <c r="L133" s="245"/>
      <c r="M133" s="246" t="s">
        <v>1</v>
      </c>
      <c r="N133" s="247" t="s">
        <v>41</v>
      </c>
      <c r="O133" s="88"/>
      <c r="P133" s="224">
        <f>O133*H133</f>
        <v>0</v>
      </c>
      <c r="Q133" s="224">
        <v>4.0000000000000003E-05</v>
      </c>
      <c r="R133" s="224">
        <f>Q133*H133</f>
        <v>0.0066000000000000008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267</v>
      </c>
      <c r="AT133" s="226" t="s">
        <v>321</v>
      </c>
      <c r="AU133" s="226" t="s">
        <v>86</v>
      </c>
      <c r="AY133" s="14" t="s">
        <v>120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84</v>
      </c>
      <c r="BK133" s="227">
        <f>ROUND(I133*H133,2)</f>
        <v>0</v>
      </c>
      <c r="BL133" s="14" t="s">
        <v>129</v>
      </c>
      <c r="BM133" s="226" t="s">
        <v>598</v>
      </c>
    </row>
    <row r="134" s="2" customFormat="1" ht="24.15" customHeight="1">
      <c r="A134" s="35"/>
      <c r="B134" s="36"/>
      <c r="C134" s="238" t="s">
        <v>599</v>
      </c>
      <c r="D134" s="238" t="s">
        <v>321</v>
      </c>
      <c r="E134" s="239" t="s">
        <v>600</v>
      </c>
      <c r="F134" s="240" t="s">
        <v>601</v>
      </c>
      <c r="G134" s="241" t="s">
        <v>127</v>
      </c>
      <c r="H134" s="242">
        <v>80</v>
      </c>
      <c r="I134" s="243"/>
      <c r="J134" s="244">
        <f>ROUND(I134*H134,2)</f>
        <v>0</v>
      </c>
      <c r="K134" s="240" t="s">
        <v>128</v>
      </c>
      <c r="L134" s="245"/>
      <c r="M134" s="246" t="s">
        <v>1</v>
      </c>
      <c r="N134" s="247" t="s">
        <v>41</v>
      </c>
      <c r="O134" s="88"/>
      <c r="P134" s="224">
        <f>O134*H134</f>
        <v>0</v>
      </c>
      <c r="Q134" s="224">
        <v>6.0000000000000002E-05</v>
      </c>
      <c r="R134" s="224">
        <f>Q134*H134</f>
        <v>0.0048000000000000004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267</v>
      </c>
      <c r="AT134" s="226" t="s">
        <v>321</v>
      </c>
      <c r="AU134" s="226" t="s">
        <v>86</v>
      </c>
      <c r="AY134" s="14" t="s">
        <v>120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84</v>
      </c>
      <c r="BK134" s="227">
        <f>ROUND(I134*H134,2)</f>
        <v>0</v>
      </c>
      <c r="BL134" s="14" t="s">
        <v>129</v>
      </c>
      <c r="BM134" s="226" t="s">
        <v>602</v>
      </c>
    </row>
    <row r="135" s="2" customFormat="1" ht="24.15" customHeight="1">
      <c r="A135" s="35"/>
      <c r="B135" s="36"/>
      <c r="C135" s="238" t="s">
        <v>603</v>
      </c>
      <c r="D135" s="238" t="s">
        <v>321</v>
      </c>
      <c r="E135" s="239" t="s">
        <v>604</v>
      </c>
      <c r="F135" s="240" t="s">
        <v>605</v>
      </c>
      <c r="G135" s="241" t="s">
        <v>127</v>
      </c>
      <c r="H135" s="242">
        <v>20</v>
      </c>
      <c r="I135" s="243"/>
      <c r="J135" s="244">
        <f>ROUND(I135*H135,2)</f>
        <v>0</v>
      </c>
      <c r="K135" s="240" t="s">
        <v>128</v>
      </c>
      <c r="L135" s="245"/>
      <c r="M135" s="246" t="s">
        <v>1</v>
      </c>
      <c r="N135" s="247" t="s">
        <v>41</v>
      </c>
      <c r="O135" s="88"/>
      <c r="P135" s="224">
        <f>O135*H135</f>
        <v>0</v>
      </c>
      <c r="Q135" s="224">
        <v>6.9999999999999994E-05</v>
      </c>
      <c r="R135" s="224">
        <f>Q135*H135</f>
        <v>0.0013999999999999998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267</v>
      </c>
      <c r="AT135" s="226" t="s">
        <v>321</v>
      </c>
      <c r="AU135" s="226" t="s">
        <v>86</v>
      </c>
      <c r="AY135" s="14" t="s">
        <v>120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84</v>
      </c>
      <c r="BK135" s="227">
        <f>ROUND(I135*H135,2)</f>
        <v>0</v>
      </c>
      <c r="BL135" s="14" t="s">
        <v>129</v>
      </c>
      <c r="BM135" s="226" t="s">
        <v>606</v>
      </c>
    </row>
    <row r="136" s="2" customFormat="1" ht="24.15" customHeight="1">
      <c r="A136" s="35"/>
      <c r="B136" s="36"/>
      <c r="C136" s="238" t="s">
        <v>607</v>
      </c>
      <c r="D136" s="238" t="s">
        <v>321</v>
      </c>
      <c r="E136" s="239" t="s">
        <v>608</v>
      </c>
      <c r="F136" s="240" t="s">
        <v>609</v>
      </c>
      <c r="G136" s="241" t="s">
        <v>127</v>
      </c>
      <c r="H136" s="242">
        <v>10</v>
      </c>
      <c r="I136" s="243"/>
      <c r="J136" s="244">
        <f>ROUND(I136*H136,2)</f>
        <v>0</v>
      </c>
      <c r="K136" s="240" t="s">
        <v>128</v>
      </c>
      <c r="L136" s="245"/>
      <c r="M136" s="246" t="s">
        <v>1</v>
      </c>
      <c r="N136" s="247" t="s">
        <v>41</v>
      </c>
      <c r="O136" s="88"/>
      <c r="P136" s="224">
        <f>O136*H136</f>
        <v>0</v>
      </c>
      <c r="Q136" s="224">
        <v>9.0000000000000006E-05</v>
      </c>
      <c r="R136" s="224">
        <f>Q136*H136</f>
        <v>0.00090000000000000008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267</v>
      </c>
      <c r="AT136" s="226" t="s">
        <v>321</v>
      </c>
      <c r="AU136" s="226" t="s">
        <v>86</v>
      </c>
      <c r="AY136" s="14" t="s">
        <v>120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84</v>
      </c>
      <c r="BK136" s="227">
        <f>ROUND(I136*H136,2)</f>
        <v>0</v>
      </c>
      <c r="BL136" s="14" t="s">
        <v>129</v>
      </c>
      <c r="BM136" s="226" t="s">
        <v>610</v>
      </c>
    </row>
    <row r="137" s="2" customFormat="1" ht="24.15" customHeight="1">
      <c r="A137" s="35"/>
      <c r="B137" s="36"/>
      <c r="C137" s="238" t="s">
        <v>611</v>
      </c>
      <c r="D137" s="238" t="s">
        <v>321</v>
      </c>
      <c r="E137" s="239" t="s">
        <v>612</v>
      </c>
      <c r="F137" s="240" t="s">
        <v>613</v>
      </c>
      <c r="G137" s="241" t="s">
        <v>127</v>
      </c>
      <c r="H137" s="242">
        <v>20</v>
      </c>
      <c r="I137" s="243"/>
      <c r="J137" s="244">
        <f>ROUND(I137*H137,2)</f>
        <v>0</v>
      </c>
      <c r="K137" s="240" t="s">
        <v>128</v>
      </c>
      <c r="L137" s="245"/>
      <c r="M137" s="246" t="s">
        <v>1</v>
      </c>
      <c r="N137" s="247" t="s">
        <v>41</v>
      </c>
      <c r="O137" s="88"/>
      <c r="P137" s="224">
        <f>O137*H137</f>
        <v>0</v>
      </c>
      <c r="Q137" s="224">
        <v>0.00010000000000000001</v>
      </c>
      <c r="R137" s="224">
        <f>Q137*H137</f>
        <v>0.002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267</v>
      </c>
      <c r="AT137" s="226" t="s">
        <v>321</v>
      </c>
      <c r="AU137" s="226" t="s">
        <v>86</v>
      </c>
      <c r="AY137" s="14" t="s">
        <v>120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84</v>
      </c>
      <c r="BK137" s="227">
        <f>ROUND(I137*H137,2)</f>
        <v>0</v>
      </c>
      <c r="BL137" s="14" t="s">
        <v>129</v>
      </c>
      <c r="BM137" s="226" t="s">
        <v>614</v>
      </c>
    </row>
    <row r="138" s="2" customFormat="1" ht="24.15" customHeight="1">
      <c r="A138" s="35"/>
      <c r="B138" s="36"/>
      <c r="C138" s="215" t="s">
        <v>552</v>
      </c>
      <c r="D138" s="215" t="s">
        <v>124</v>
      </c>
      <c r="E138" s="216" t="s">
        <v>615</v>
      </c>
      <c r="F138" s="217" t="s">
        <v>616</v>
      </c>
      <c r="G138" s="218" t="s">
        <v>127</v>
      </c>
      <c r="H138" s="219">
        <v>295</v>
      </c>
      <c r="I138" s="220"/>
      <c r="J138" s="221">
        <f>ROUND(I138*H138,2)</f>
        <v>0</v>
      </c>
      <c r="K138" s="217" t="s">
        <v>128</v>
      </c>
      <c r="L138" s="41"/>
      <c r="M138" s="222" t="s">
        <v>1</v>
      </c>
      <c r="N138" s="223" t="s">
        <v>41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129</v>
      </c>
      <c r="AT138" s="226" t="s">
        <v>124</v>
      </c>
      <c r="AU138" s="226" t="s">
        <v>86</v>
      </c>
      <c r="AY138" s="14" t="s">
        <v>120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84</v>
      </c>
      <c r="BK138" s="227">
        <f>ROUND(I138*H138,2)</f>
        <v>0</v>
      </c>
      <c r="BL138" s="14" t="s">
        <v>129</v>
      </c>
      <c r="BM138" s="226" t="s">
        <v>617</v>
      </c>
    </row>
    <row r="139" s="2" customFormat="1" ht="24.15" customHeight="1">
      <c r="A139" s="35"/>
      <c r="B139" s="36"/>
      <c r="C139" s="215" t="s">
        <v>618</v>
      </c>
      <c r="D139" s="215" t="s">
        <v>124</v>
      </c>
      <c r="E139" s="216" t="s">
        <v>356</v>
      </c>
      <c r="F139" s="217" t="s">
        <v>357</v>
      </c>
      <c r="G139" s="218" t="s">
        <v>146</v>
      </c>
      <c r="H139" s="219">
        <v>0.14999999999999999</v>
      </c>
      <c r="I139" s="220"/>
      <c r="J139" s="221">
        <f>ROUND(I139*H139,2)</f>
        <v>0</v>
      </c>
      <c r="K139" s="217" t="s">
        <v>128</v>
      </c>
      <c r="L139" s="41"/>
      <c r="M139" s="222" t="s">
        <v>1</v>
      </c>
      <c r="N139" s="223" t="s">
        <v>41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129</v>
      </c>
      <c r="AT139" s="226" t="s">
        <v>124</v>
      </c>
      <c r="AU139" s="226" t="s">
        <v>86</v>
      </c>
      <c r="AY139" s="14" t="s">
        <v>120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84</v>
      </c>
      <c r="BK139" s="227">
        <f>ROUND(I139*H139,2)</f>
        <v>0</v>
      </c>
      <c r="BL139" s="14" t="s">
        <v>129</v>
      </c>
      <c r="BM139" s="226" t="s">
        <v>619</v>
      </c>
    </row>
    <row r="140" s="12" customFormat="1" ht="22.8" customHeight="1">
      <c r="A140" s="12"/>
      <c r="B140" s="199"/>
      <c r="C140" s="200"/>
      <c r="D140" s="201" t="s">
        <v>75</v>
      </c>
      <c r="E140" s="213" t="s">
        <v>224</v>
      </c>
      <c r="F140" s="213" t="s">
        <v>225</v>
      </c>
      <c r="G140" s="200"/>
      <c r="H140" s="200"/>
      <c r="I140" s="203"/>
      <c r="J140" s="214">
        <f>BK140</f>
        <v>0</v>
      </c>
      <c r="K140" s="200"/>
      <c r="L140" s="205"/>
      <c r="M140" s="206"/>
      <c r="N140" s="207"/>
      <c r="O140" s="207"/>
      <c r="P140" s="208">
        <f>SUM(P141:P151)</f>
        <v>0</v>
      </c>
      <c r="Q140" s="207"/>
      <c r="R140" s="208">
        <f>SUM(R141:R151)</f>
        <v>0.21614</v>
      </c>
      <c r="S140" s="207"/>
      <c r="T140" s="209">
        <f>SUM(T141:T151)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0" t="s">
        <v>86</v>
      </c>
      <c r="AT140" s="211" t="s">
        <v>75</v>
      </c>
      <c r="AU140" s="211" t="s">
        <v>84</v>
      </c>
      <c r="AY140" s="210" t="s">
        <v>120</v>
      </c>
      <c r="BK140" s="212">
        <f>SUM(BK141:BK151)</f>
        <v>0</v>
      </c>
    </row>
    <row r="141" s="2" customFormat="1" ht="16.5" customHeight="1">
      <c r="A141" s="35"/>
      <c r="B141" s="36"/>
      <c r="C141" s="215" t="s">
        <v>8</v>
      </c>
      <c r="D141" s="215" t="s">
        <v>124</v>
      </c>
      <c r="E141" s="216" t="s">
        <v>620</v>
      </c>
      <c r="F141" s="217" t="s">
        <v>621</v>
      </c>
      <c r="G141" s="218" t="s">
        <v>153</v>
      </c>
      <c r="H141" s="219">
        <v>8</v>
      </c>
      <c r="I141" s="220"/>
      <c r="J141" s="221">
        <f>ROUND(I141*H141,2)</f>
        <v>0</v>
      </c>
      <c r="K141" s="217" t="s">
        <v>128</v>
      </c>
      <c r="L141" s="41"/>
      <c r="M141" s="222" t="s">
        <v>1</v>
      </c>
      <c r="N141" s="223" t="s">
        <v>41</v>
      </c>
      <c r="O141" s="88"/>
      <c r="P141" s="224">
        <f>O141*H141</f>
        <v>0</v>
      </c>
      <c r="Q141" s="224">
        <v>0.0020200000000000001</v>
      </c>
      <c r="R141" s="224">
        <f>Q141*H141</f>
        <v>0.016160000000000001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129</v>
      </c>
      <c r="AT141" s="226" t="s">
        <v>124</v>
      </c>
      <c r="AU141" s="226" t="s">
        <v>86</v>
      </c>
      <c r="AY141" s="14" t="s">
        <v>120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84</v>
      </c>
      <c r="BK141" s="227">
        <f>ROUND(I141*H141,2)</f>
        <v>0</v>
      </c>
      <c r="BL141" s="14" t="s">
        <v>129</v>
      </c>
      <c r="BM141" s="226" t="s">
        <v>622</v>
      </c>
    </row>
    <row r="142" s="2" customFormat="1" ht="16.5" customHeight="1">
      <c r="A142" s="35"/>
      <c r="B142" s="36"/>
      <c r="C142" s="215" t="s">
        <v>286</v>
      </c>
      <c r="D142" s="215" t="s">
        <v>124</v>
      </c>
      <c r="E142" s="216" t="s">
        <v>623</v>
      </c>
      <c r="F142" s="217" t="s">
        <v>624</v>
      </c>
      <c r="G142" s="218" t="s">
        <v>153</v>
      </c>
      <c r="H142" s="219">
        <v>8</v>
      </c>
      <c r="I142" s="220"/>
      <c r="J142" s="221">
        <f>ROUND(I142*H142,2)</f>
        <v>0</v>
      </c>
      <c r="K142" s="217" t="s">
        <v>128</v>
      </c>
      <c r="L142" s="41"/>
      <c r="M142" s="222" t="s">
        <v>1</v>
      </c>
      <c r="N142" s="223" t="s">
        <v>41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129</v>
      </c>
      <c r="AT142" s="226" t="s">
        <v>124</v>
      </c>
      <c r="AU142" s="226" t="s">
        <v>86</v>
      </c>
      <c r="AY142" s="14" t="s">
        <v>120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84</v>
      </c>
      <c r="BK142" s="227">
        <f>ROUND(I142*H142,2)</f>
        <v>0</v>
      </c>
      <c r="BL142" s="14" t="s">
        <v>129</v>
      </c>
      <c r="BM142" s="226" t="s">
        <v>625</v>
      </c>
    </row>
    <row r="143" s="2" customFormat="1" ht="21.75" customHeight="1">
      <c r="A143" s="35"/>
      <c r="B143" s="36"/>
      <c r="C143" s="215" t="s">
        <v>290</v>
      </c>
      <c r="D143" s="215" t="s">
        <v>124</v>
      </c>
      <c r="E143" s="216" t="s">
        <v>626</v>
      </c>
      <c r="F143" s="217" t="s">
        <v>627</v>
      </c>
      <c r="G143" s="218" t="s">
        <v>127</v>
      </c>
      <c r="H143" s="219">
        <v>85</v>
      </c>
      <c r="I143" s="220"/>
      <c r="J143" s="221">
        <f>ROUND(I143*H143,2)</f>
        <v>0</v>
      </c>
      <c r="K143" s="217" t="s">
        <v>128</v>
      </c>
      <c r="L143" s="41"/>
      <c r="M143" s="222" t="s">
        <v>1</v>
      </c>
      <c r="N143" s="223" t="s">
        <v>41</v>
      </c>
      <c r="O143" s="88"/>
      <c r="P143" s="224">
        <f>O143*H143</f>
        <v>0</v>
      </c>
      <c r="Q143" s="224">
        <v>0.00042999999999999999</v>
      </c>
      <c r="R143" s="224">
        <f>Q143*H143</f>
        <v>0.036549999999999999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129</v>
      </c>
      <c r="AT143" s="226" t="s">
        <v>124</v>
      </c>
      <c r="AU143" s="226" t="s">
        <v>86</v>
      </c>
      <c r="AY143" s="14" t="s">
        <v>120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84</v>
      </c>
      <c r="BK143" s="227">
        <f>ROUND(I143*H143,2)</f>
        <v>0</v>
      </c>
      <c r="BL143" s="14" t="s">
        <v>129</v>
      </c>
      <c r="BM143" s="226" t="s">
        <v>628</v>
      </c>
    </row>
    <row r="144" s="2" customFormat="1" ht="21.75" customHeight="1">
      <c r="A144" s="35"/>
      <c r="B144" s="36"/>
      <c r="C144" s="215" t="s">
        <v>129</v>
      </c>
      <c r="D144" s="215" t="s">
        <v>124</v>
      </c>
      <c r="E144" s="216" t="s">
        <v>629</v>
      </c>
      <c r="F144" s="217" t="s">
        <v>630</v>
      </c>
      <c r="G144" s="218" t="s">
        <v>127</v>
      </c>
      <c r="H144" s="219">
        <v>25</v>
      </c>
      <c r="I144" s="220"/>
      <c r="J144" s="221">
        <f>ROUND(I144*H144,2)</f>
        <v>0</v>
      </c>
      <c r="K144" s="217" t="s">
        <v>128</v>
      </c>
      <c r="L144" s="41"/>
      <c r="M144" s="222" t="s">
        <v>1</v>
      </c>
      <c r="N144" s="223" t="s">
        <v>41</v>
      </c>
      <c r="O144" s="88"/>
      <c r="P144" s="224">
        <f>O144*H144</f>
        <v>0</v>
      </c>
      <c r="Q144" s="224">
        <v>0.00050000000000000001</v>
      </c>
      <c r="R144" s="224">
        <f>Q144*H144</f>
        <v>0.012500000000000001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129</v>
      </c>
      <c r="AT144" s="226" t="s">
        <v>124</v>
      </c>
      <c r="AU144" s="226" t="s">
        <v>86</v>
      </c>
      <c r="AY144" s="14" t="s">
        <v>120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84</v>
      </c>
      <c r="BK144" s="227">
        <f>ROUND(I144*H144,2)</f>
        <v>0</v>
      </c>
      <c r="BL144" s="14" t="s">
        <v>129</v>
      </c>
      <c r="BM144" s="226" t="s">
        <v>631</v>
      </c>
    </row>
    <row r="145" s="2" customFormat="1" ht="21.75" customHeight="1">
      <c r="A145" s="35"/>
      <c r="B145" s="36"/>
      <c r="C145" s="215" t="s">
        <v>304</v>
      </c>
      <c r="D145" s="215" t="s">
        <v>124</v>
      </c>
      <c r="E145" s="216" t="s">
        <v>632</v>
      </c>
      <c r="F145" s="217" t="s">
        <v>633</v>
      </c>
      <c r="G145" s="218" t="s">
        <v>127</v>
      </c>
      <c r="H145" s="219">
        <v>155</v>
      </c>
      <c r="I145" s="220"/>
      <c r="J145" s="221">
        <f>ROUND(I145*H145,2)</f>
        <v>0</v>
      </c>
      <c r="K145" s="217" t="s">
        <v>128</v>
      </c>
      <c r="L145" s="41"/>
      <c r="M145" s="222" t="s">
        <v>1</v>
      </c>
      <c r="N145" s="223" t="s">
        <v>41</v>
      </c>
      <c r="O145" s="88"/>
      <c r="P145" s="224">
        <f>O145*H145</f>
        <v>0</v>
      </c>
      <c r="Q145" s="224">
        <v>0.00076000000000000004</v>
      </c>
      <c r="R145" s="224">
        <f>Q145*H145</f>
        <v>0.1178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129</v>
      </c>
      <c r="AT145" s="226" t="s">
        <v>124</v>
      </c>
      <c r="AU145" s="226" t="s">
        <v>86</v>
      </c>
      <c r="AY145" s="14" t="s">
        <v>120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84</v>
      </c>
      <c r="BK145" s="227">
        <f>ROUND(I145*H145,2)</f>
        <v>0</v>
      </c>
      <c r="BL145" s="14" t="s">
        <v>129</v>
      </c>
      <c r="BM145" s="226" t="s">
        <v>634</v>
      </c>
    </row>
    <row r="146" s="2" customFormat="1" ht="21.75" customHeight="1">
      <c r="A146" s="35"/>
      <c r="B146" s="36"/>
      <c r="C146" s="215" t="s">
        <v>423</v>
      </c>
      <c r="D146" s="215" t="s">
        <v>124</v>
      </c>
      <c r="E146" s="216" t="s">
        <v>635</v>
      </c>
      <c r="F146" s="217" t="s">
        <v>636</v>
      </c>
      <c r="G146" s="218" t="s">
        <v>127</v>
      </c>
      <c r="H146" s="219">
        <v>25</v>
      </c>
      <c r="I146" s="220"/>
      <c r="J146" s="221">
        <f>ROUND(I146*H146,2)</f>
        <v>0</v>
      </c>
      <c r="K146" s="217" t="s">
        <v>128</v>
      </c>
      <c r="L146" s="41"/>
      <c r="M146" s="222" t="s">
        <v>1</v>
      </c>
      <c r="N146" s="223" t="s">
        <v>41</v>
      </c>
      <c r="O146" s="88"/>
      <c r="P146" s="224">
        <f>O146*H146</f>
        <v>0</v>
      </c>
      <c r="Q146" s="224">
        <v>0.0012999999999999999</v>
      </c>
      <c r="R146" s="224">
        <f>Q146*H146</f>
        <v>0.032500000000000001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129</v>
      </c>
      <c r="AT146" s="226" t="s">
        <v>124</v>
      </c>
      <c r="AU146" s="226" t="s">
        <v>86</v>
      </c>
      <c r="AY146" s="14" t="s">
        <v>120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84</v>
      </c>
      <c r="BK146" s="227">
        <f>ROUND(I146*H146,2)</f>
        <v>0</v>
      </c>
      <c r="BL146" s="14" t="s">
        <v>129</v>
      </c>
      <c r="BM146" s="226" t="s">
        <v>637</v>
      </c>
    </row>
    <row r="147" s="2" customFormat="1" ht="16.5" customHeight="1">
      <c r="A147" s="35"/>
      <c r="B147" s="36"/>
      <c r="C147" s="238" t="s">
        <v>329</v>
      </c>
      <c r="D147" s="238" t="s">
        <v>321</v>
      </c>
      <c r="E147" s="239" t="s">
        <v>638</v>
      </c>
      <c r="F147" s="240" t="s">
        <v>639</v>
      </c>
      <c r="G147" s="241" t="s">
        <v>153</v>
      </c>
      <c r="H147" s="242">
        <v>7</v>
      </c>
      <c r="I147" s="243"/>
      <c r="J147" s="244">
        <f>ROUND(I147*H147,2)</f>
        <v>0</v>
      </c>
      <c r="K147" s="240" t="s">
        <v>1</v>
      </c>
      <c r="L147" s="245"/>
      <c r="M147" s="246" t="s">
        <v>1</v>
      </c>
      <c r="N147" s="247" t="s">
        <v>41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267</v>
      </c>
      <c r="AT147" s="226" t="s">
        <v>321</v>
      </c>
      <c r="AU147" s="226" t="s">
        <v>86</v>
      </c>
      <c r="AY147" s="14" t="s">
        <v>120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84</v>
      </c>
      <c r="BK147" s="227">
        <f>ROUND(I147*H147,2)</f>
        <v>0</v>
      </c>
      <c r="BL147" s="14" t="s">
        <v>129</v>
      </c>
      <c r="BM147" s="226" t="s">
        <v>640</v>
      </c>
    </row>
    <row r="148" s="2" customFormat="1" ht="24.15" customHeight="1">
      <c r="A148" s="35"/>
      <c r="B148" s="36"/>
      <c r="C148" s="215" t="s">
        <v>419</v>
      </c>
      <c r="D148" s="215" t="s">
        <v>124</v>
      </c>
      <c r="E148" s="216" t="s">
        <v>641</v>
      </c>
      <c r="F148" s="217" t="s">
        <v>642</v>
      </c>
      <c r="G148" s="218" t="s">
        <v>153</v>
      </c>
      <c r="H148" s="219">
        <v>7</v>
      </c>
      <c r="I148" s="220"/>
      <c r="J148" s="221">
        <f>ROUND(I148*H148,2)</f>
        <v>0</v>
      </c>
      <c r="K148" s="217" t="s">
        <v>1</v>
      </c>
      <c r="L148" s="41"/>
      <c r="M148" s="222" t="s">
        <v>1</v>
      </c>
      <c r="N148" s="223" t="s">
        <v>41</v>
      </c>
      <c r="O148" s="88"/>
      <c r="P148" s="224">
        <f>O148*H148</f>
        <v>0</v>
      </c>
      <c r="Q148" s="224">
        <v>9.0000000000000006E-05</v>
      </c>
      <c r="R148" s="224">
        <f>Q148*H148</f>
        <v>0.00063000000000000003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129</v>
      </c>
      <c r="AT148" s="226" t="s">
        <v>124</v>
      </c>
      <c r="AU148" s="226" t="s">
        <v>86</v>
      </c>
      <c r="AY148" s="14" t="s">
        <v>120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84</v>
      </c>
      <c r="BK148" s="227">
        <f>ROUND(I148*H148,2)</f>
        <v>0</v>
      </c>
      <c r="BL148" s="14" t="s">
        <v>129</v>
      </c>
      <c r="BM148" s="226" t="s">
        <v>643</v>
      </c>
    </row>
    <row r="149" s="2" customFormat="1" ht="16.5" customHeight="1">
      <c r="A149" s="35"/>
      <c r="B149" s="36"/>
      <c r="C149" s="215" t="s">
        <v>309</v>
      </c>
      <c r="D149" s="215" t="s">
        <v>124</v>
      </c>
      <c r="E149" s="216" t="s">
        <v>644</v>
      </c>
      <c r="F149" s="217" t="s">
        <v>645</v>
      </c>
      <c r="G149" s="218" t="s">
        <v>153</v>
      </c>
      <c r="H149" s="219">
        <v>24</v>
      </c>
      <c r="I149" s="220"/>
      <c r="J149" s="221">
        <f>ROUND(I149*H149,2)</f>
        <v>0</v>
      </c>
      <c r="K149" s="217" t="s">
        <v>128</v>
      </c>
      <c r="L149" s="41"/>
      <c r="M149" s="222" t="s">
        <v>1</v>
      </c>
      <c r="N149" s="223" t="s">
        <v>41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129</v>
      </c>
      <c r="AT149" s="226" t="s">
        <v>124</v>
      </c>
      <c r="AU149" s="226" t="s">
        <v>86</v>
      </c>
      <c r="AY149" s="14" t="s">
        <v>120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84</v>
      </c>
      <c r="BK149" s="227">
        <f>ROUND(I149*H149,2)</f>
        <v>0</v>
      </c>
      <c r="BL149" s="14" t="s">
        <v>129</v>
      </c>
      <c r="BM149" s="226" t="s">
        <v>646</v>
      </c>
    </row>
    <row r="150" s="2" customFormat="1" ht="24.15" customHeight="1">
      <c r="A150" s="35"/>
      <c r="B150" s="36"/>
      <c r="C150" s="215" t="s">
        <v>257</v>
      </c>
      <c r="D150" s="215" t="s">
        <v>124</v>
      </c>
      <c r="E150" s="216" t="s">
        <v>647</v>
      </c>
      <c r="F150" s="217" t="s">
        <v>648</v>
      </c>
      <c r="G150" s="218" t="s">
        <v>127</v>
      </c>
      <c r="H150" s="219">
        <v>290</v>
      </c>
      <c r="I150" s="220"/>
      <c r="J150" s="221">
        <f>ROUND(I150*H150,2)</f>
        <v>0</v>
      </c>
      <c r="K150" s="217" t="s">
        <v>529</v>
      </c>
      <c r="L150" s="41"/>
      <c r="M150" s="222" t="s">
        <v>1</v>
      </c>
      <c r="N150" s="223" t="s">
        <v>41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129</v>
      </c>
      <c r="AT150" s="226" t="s">
        <v>124</v>
      </c>
      <c r="AU150" s="226" t="s">
        <v>86</v>
      </c>
      <c r="AY150" s="14" t="s">
        <v>120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84</v>
      </c>
      <c r="BK150" s="227">
        <f>ROUND(I150*H150,2)</f>
        <v>0</v>
      </c>
      <c r="BL150" s="14" t="s">
        <v>129</v>
      </c>
      <c r="BM150" s="226" t="s">
        <v>649</v>
      </c>
    </row>
    <row r="151" s="2" customFormat="1" ht="24.15" customHeight="1">
      <c r="A151" s="35"/>
      <c r="B151" s="36"/>
      <c r="C151" s="215" t="s">
        <v>650</v>
      </c>
      <c r="D151" s="215" t="s">
        <v>124</v>
      </c>
      <c r="E151" s="216" t="s">
        <v>651</v>
      </c>
      <c r="F151" s="217" t="s">
        <v>652</v>
      </c>
      <c r="G151" s="218" t="s">
        <v>146</v>
      </c>
      <c r="H151" s="219">
        <v>0.216</v>
      </c>
      <c r="I151" s="220"/>
      <c r="J151" s="221">
        <f>ROUND(I151*H151,2)</f>
        <v>0</v>
      </c>
      <c r="K151" s="217" t="s">
        <v>128</v>
      </c>
      <c r="L151" s="41"/>
      <c r="M151" s="222" t="s">
        <v>1</v>
      </c>
      <c r="N151" s="223" t="s">
        <v>41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129</v>
      </c>
      <c r="AT151" s="226" t="s">
        <v>124</v>
      </c>
      <c r="AU151" s="226" t="s">
        <v>86</v>
      </c>
      <c r="AY151" s="14" t="s">
        <v>120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84</v>
      </c>
      <c r="BK151" s="227">
        <f>ROUND(I151*H151,2)</f>
        <v>0</v>
      </c>
      <c r="BL151" s="14" t="s">
        <v>129</v>
      </c>
      <c r="BM151" s="226" t="s">
        <v>653</v>
      </c>
    </row>
    <row r="152" s="12" customFormat="1" ht="22.8" customHeight="1">
      <c r="A152" s="12"/>
      <c r="B152" s="199"/>
      <c r="C152" s="200"/>
      <c r="D152" s="201" t="s">
        <v>75</v>
      </c>
      <c r="E152" s="213" t="s">
        <v>236</v>
      </c>
      <c r="F152" s="213" t="s">
        <v>237</v>
      </c>
      <c r="G152" s="200"/>
      <c r="H152" s="200"/>
      <c r="I152" s="203"/>
      <c r="J152" s="214">
        <f>BK152</f>
        <v>0</v>
      </c>
      <c r="K152" s="200"/>
      <c r="L152" s="205"/>
      <c r="M152" s="206"/>
      <c r="N152" s="207"/>
      <c r="O152" s="207"/>
      <c r="P152" s="208">
        <f>SUM(P153:P178)</f>
        <v>0</v>
      </c>
      <c r="Q152" s="207"/>
      <c r="R152" s="208">
        <f>SUM(R153:R178)</f>
        <v>0.64765000000000006</v>
      </c>
      <c r="S152" s="207"/>
      <c r="T152" s="209">
        <f>SUM(T153:T178)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0" t="s">
        <v>86</v>
      </c>
      <c r="AT152" s="211" t="s">
        <v>75</v>
      </c>
      <c r="AU152" s="211" t="s">
        <v>84</v>
      </c>
      <c r="AY152" s="210" t="s">
        <v>120</v>
      </c>
      <c r="BK152" s="212">
        <f>SUM(BK153:BK178)</f>
        <v>0</v>
      </c>
    </row>
    <row r="153" s="2" customFormat="1" ht="24.15" customHeight="1">
      <c r="A153" s="35"/>
      <c r="B153" s="36"/>
      <c r="C153" s="215" t="s">
        <v>654</v>
      </c>
      <c r="D153" s="215" t="s">
        <v>124</v>
      </c>
      <c r="E153" s="216" t="s">
        <v>655</v>
      </c>
      <c r="F153" s="217" t="s">
        <v>656</v>
      </c>
      <c r="G153" s="218" t="s">
        <v>127</v>
      </c>
      <c r="H153" s="219">
        <v>165</v>
      </c>
      <c r="I153" s="220"/>
      <c r="J153" s="221">
        <f>ROUND(I153*H153,2)</f>
        <v>0</v>
      </c>
      <c r="K153" s="217" t="s">
        <v>128</v>
      </c>
      <c r="L153" s="41"/>
      <c r="M153" s="222" t="s">
        <v>1</v>
      </c>
      <c r="N153" s="223" t="s">
        <v>41</v>
      </c>
      <c r="O153" s="88"/>
      <c r="P153" s="224">
        <f>O153*H153</f>
        <v>0</v>
      </c>
      <c r="Q153" s="224">
        <v>0.00097999999999999997</v>
      </c>
      <c r="R153" s="224">
        <f>Q153*H153</f>
        <v>0.16169999999999998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129</v>
      </c>
      <c r="AT153" s="226" t="s">
        <v>124</v>
      </c>
      <c r="AU153" s="226" t="s">
        <v>86</v>
      </c>
      <c r="AY153" s="14" t="s">
        <v>120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84</v>
      </c>
      <c r="BK153" s="227">
        <f>ROUND(I153*H153,2)</f>
        <v>0</v>
      </c>
      <c r="BL153" s="14" t="s">
        <v>129</v>
      </c>
      <c r="BM153" s="226" t="s">
        <v>657</v>
      </c>
    </row>
    <row r="154" s="2" customFormat="1" ht="24.15" customHeight="1">
      <c r="A154" s="35"/>
      <c r="B154" s="36"/>
      <c r="C154" s="215" t="s">
        <v>658</v>
      </c>
      <c r="D154" s="215" t="s">
        <v>124</v>
      </c>
      <c r="E154" s="216" t="s">
        <v>659</v>
      </c>
      <c r="F154" s="217" t="s">
        <v>660</v>
      </c>
      <c r="G154" s="218" t="s">
        <v>127</v>
      </c>
      <c r="H154" s="219">
        <v>80</v>
      </c>
      <c r="I154" s="220"/>
      <c r="J154" s="221">
        <f>ROUND(I154*H154,2)</f>
        <v>0</v>
      </c>
      <c r="K154" s="217" t="s">
        <v>128</v>
      </c>
      <c r="L154" s="41"/>
      <c r="M154" s="222" t="s">
        <v>1</v>
      </c>
      <c r="N154" s="223" t="s">
        <v>41</v>
      </c>
      <c r="O154" s="88"/>
      <c r="P154" s="224">
        <f>O154*H154</f>
        <v>0</v>
      </c>
      <c r="Q154" s="224">
        <v>0.00115</v>
      </c>
      <c r="R154" s="224">
        <f>Q154*H154</f>
        <v>0.091999999999999998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129</v>
      </c>
      <c r="AT154" s="226" t="s">
        <v>124</v>
      </c>
      <c r="AU154" s="226" t="s">
        <v>86</v>
      </c>
      <c r="AY154" s="14" t="s">
        <v>120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84</v>
      </c>
      <c r="BK154" s="227">
        <f>ROUND(I154*H154,2)</f>
        <v>0</v>
      </c>
      <c r="BL154" s="14" t="s">
        <v>129</v>
      </c>
      <c r="BM154" s="226" t="s">
        <v>661</v>
      </c>
    </row>
    <row r="155" s="2" customFormat="1" ht="24.15" customHeight="1">
      <c r="A155" s="35"/>
      <c r="B155" s="36"/>
      <c r="C155" s="215" t="s">
        <v>662</v>
      </c>
      <c r="D155" s="215" t="s">
        <v>124</v>
      </c>
      <c r="E155" s="216" t="s">
        <v>663</v>
      </c>
      <c r="F155" s="217" t="s">
        <v>664</v>
      </c>
      <c r="G155" s="218" t="s">
        <v>127</v>
      </c>
      <c r="H155" s="219">
        <v>20</v>
      </c>
      <c r="I155" s="220"/>
      <c r="J155" s="221">
        <f>ROUND(I155*H155,2)</f>
        <v>0</v>
      </c>
      <c r="K155" s="217" t="s">
        <v>128</v>
      </c>
      <c r="L155" s="41"/>
      <c r="M155" s="222" t="s">
        <v>1</v>
      </c>
      <c r="N155" s="223" t="s">
        <v>41</v>
      </c>
      <c r="O155" s="88"/>
      <c r="P155" s="224">
        <f>O155*H155</f>
        <v>0</v>
      </c>
      <c r="Q155" s="224">
        <v>0.0023700000000000001</v>
      </c>
      <c r="R155" s="224">
        <f>Q155*H155</f>
        <v>0.047400000000000005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129</v>
      </c>
      <c r="AT155" s="226" t="s">
        <v>124</v>
      </c>
      <c r="AU155" s="226" t="s">
        <v>86</v>
      </c>
      <c r="AY155" s="14" t="s">
        <v>120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84</v>
      </c>
      <c r="BK155" s="227">
        <f>ROUND(I155*H155,2)</f>
        <v>0</v>
      </c>
      <c r="BL155" s="14" t="s">
        <v>129</v>
      </c>
      <c r="BM155" s="226" t="s">
        <v>665</v>
      </c>
    </row>
    <row r="156" s="2" customFormat="1" ht="24.15" customHeight="1">
      <c r="A156" s="35"/>
      <c r="B156" s="36"/>
      <c r="C156" s="215" t="s">
        <v>666</v>
      </c>
      <c r="D156" s="215" t="s">
        <v>124</v>
      </c>
      <c r="E156" s="216" t="s">
        <v>667</v>
      </c>
      <c r="F156" s="217" t="s">
        <v>668</v>
      </c>
      <c r="G156" s="218" t="s">
        <v>127</v>
      </c>
      <c r="H156" s="219">
        <v>10</v>
      </c>
      <c r="I156" s="220"/>
      <c r="J156" s="221">
        <f>ROUND(I156*H156,2)</f>
        <v>0</v>
      </c>
      <c r="K156" s="217" t="s">
        <v>128</v>
      </c>
      <c r="L156" s="41"/>
      <c r="M156" s="222" t="s">
        <v>1</v>
      </c>
      <c r="N156" s="223" t="s">
        <v>41</v>
      </c>
      <c r="O156" s="88"/>
      <c r="P156" s="224">
        <f>O156*H156</f>
        <v>0</v>
      </c>
      <c r="Q156" s="224">
        <v>0.00364</v>
      </c>
      <c r="R156" s="224">
        <f>Q156*H156</f>
        <v>0.036400000000000002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129</v>
      </c>
      <c r="AT156" s="226" t="s">
        <v>124</v>
      </c>
      <c r="AU156" s="226" t="s">
        <v>86</v>
      </c>
      <c r="AY156" s="14" t="s">
        <v>120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84</v>
      </c>
      <c r="BK156" s="227">
        <f>ROUND(I156*H156,2)</f>
        <v>0</v>
      </c>
      <c r="BL156" s="14" t="s">
        <v>129</v>
      </c>
      <c r="BM156" s="226" t="s">
        <v>669</v>
      </c>
    </row>
    <row r="157" s="2" customFormat="1" ht="24.15" customHeight="1">
      <c r="A157" s="35"/>
      <c r="B157" s="36"/>
      <c r="C157" s="215" t="s">
        <v>670</v>
      </c>
      <c r="D157" s="215" t="s">
        <v>124</v>
      </c>
      <c r="E157" s="216" t="s">
        <v>671</v>
      </c>
      <c r="F157" s="217" t="s">
        <v>672</v>
      </c>
      <c r="G157" s="218" t="s">
        <v>127</v>
      </c>
      <c r="H157" s="219">
        <v>20</v>
      </c>
      <c r="I157" s="220"/>
      <c r="J157" s="221">
        <f>ROUND(I157*H157,2)</f>
        <v>0</v>
      </c>
      <c r="K157" s="217" t="s">
        <v>128</v>
      </c>
      <c r="L157" s="41"/>
      <c r="M157" s="222" t="s">
        <v>1</v>
      </c>
      <c r="N157" s="223" t="s">
        <v>41</v>
      </c>
      <c r="O157" s="88"/>
      <c r="P157" s="224">
        <f>O157*H157</f>
        <v>0</v>
      </c>
      <c r="Q157" s="224">
        <v>0.0060099999999999997</v>
      </c>
      <c r="R157" s="224">
        <f>Q157*H157</f>
        <v>0.1202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129</v>
      </c>
      <c r="AT157" s="226" t="s">
        <v>124</v>
      </c>
      <c r="AU157" s="226" t="s">
        <v>86</v>
      </c>
      <c r="AY157" s="14" t="s">
        <v>120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84</v>
      </c>
      <c r="BK157" s="227">
        <f>ROUND(I157*H157,2)</f>
        <v>0</v>
      </c>
      <c r="BL157" s="14" t="s">
        <v>129</v>
      </c>
      <c r="BM157" s="226" t="s">
        <v>673</v>
      </c>
    </row>
    <row r="158" s="2" customFormat="1" ht="16.5" customHeight="1">
      <c r="A158" s="35"/>
      <c r="B158" s="36"/>
      <c r="C158" s="215" t="s">
        <v>208</v>
      </c>
      <c r="D158" s="215" t="s">
        <v>124</v>
      </c>
      <c r="E158" s="216" t="s">
        <v>674</v>
      </c>
      <c r="F158" s="217" t="s">
        <v>675</v>
      </c>
      <c r="G158" s="218" t="s">
        <v>127</v>
      </c>
      <c r="H158" s="219">
        <v>6</v>
      </c>
      <c r="I158" s="220"/>
      <c r="J158" s="221">
        <f>ROUND(I158*H158,2)</f>
        <v>0</v>
      </c>
      <c r="K158" s="217" t="s">
        <v>128</v>
      </c>
      <c r="L158" s="41"/>
      <c r="M158" s="222" t="s">
        <v>1</v>
      </c>
      <c r="N158" s="223" t="s">
        <v>41</v>
      </c>
      <c r="O158" s="88"/>
      <c r="P158" s="224">
        <f>O158*H158</f>
        <v>0</v>
      </c>
      <c r="Q158" s="224">
        <v>0.00025000000000000001</v>
      </c>
      <c r="R158" s="224">
        <f>Q158*H158</f>
        <v>0.0015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129</v>
      </c>
      <c r="AT158" s="226" t="s">
        <v>124</v>
      </c>
      <c r="AU158" s="226" t="s">
        <v>86</v>
      </c>
      <c r="AY158" s="14" t="s">
        <v>120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84</v>
      </c>
      <c r="BK158" s="227">
        <f>ROUND(I158*H158,2)</f>
        <v>0</v>
      </c>
      <c r="BL158" s="14" t="s">
        <v>129</v>
      </c>
      <c r="BM158" s="226" t="s">
        <v>676</v>
      </c>
    </row>
    <row r="159" s="2" customFormat="1" ht="16.5" customHeight="1">
      <c r="A159" s="35"/>
      <c r="B159" s="36"/>
      <c r="C159" s="215" t="s">
        <v>546</v>
      </c>
      <c r="D159" s="215" t="s">
        <v>124</v>
      </c>
      <c r="E159" s="216" t="s">
        <v>677</v>
      </c>
      <c r="F159" s="217" t="s">
        <v>678</v>
      </c>
      <c r="G159" s="218" t="s">
        <v>127</v>
      </c>
      <c r="H159" s="219">
        <v>18</v>
      </c>
      <c r="I159" s="220"/>
      <c r="J159" s="221">
        <f>ROUND(I159*H159,2)</f>
        <v>0</v>
      </c>
      <c r="K159" s="217" t="s">
        <v>128</v>
      </c>
      <c r="L159" s="41"/>
      <c r="M159" s="222" t="s">
        <v>1</v>
      </c>
      <c r="N159" s="223" t="s">
        <v>41</v>
      </c>
      <c r="O159" s="88"/>
      <c r="P159" s="224">
        <f>O159*H159</f>
        <v>0</v>
      </c>
      <c r="Q159" s="224">
        <v>0.00025999999999999998</v>
      </c>
      <c r="R159" s="224">
        <f>Q159*H159</f>
        <v>0.0046799999999999993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129</v>
      </c>
      <c r="AT159" s="226" t="s">
        <v>124</v>
      </c>
      <c r="AU159" s="226" t="s">
        <v>86</v>
      </c>
      <c r="AY159" s="14" t="s">
        <v>120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84</v>
      </c>
      <c r="BK159" s="227">
        <f>ROUND(I159*H159,2)</f>
        <v>0</v>
      </c>
      <c r="BL159" s="14" t="s">
        <v>129</v>
      </c>
      <c r="BM159" s="226" t="s">
        <v>679</v>
      </c>
    </row>
    <row r="160" s="2" customFormat="1" ht="16.5" customHeight="1">
      <c r="A160" s="35"/>
      <c r="B160" s="36"/>
      <c r="C160" s="215" t="s">
        <v>561</v>
      </c>
      <c r="D160" s="215" t="s">
        <v>124</v>
      </c>
      <c r="E160" s="216" t="s">
        <v>680</v>
      </c>
      <c r="F160" s="217" t="s">
        <v>681</v>
      </c>
      <c r="G160" s="218" t="s">
        <v>127</v>
      </c>
      <c r="H160" s="219">
        <v>7</v>
      </c>
      <c r="I160" s="220"/>
      <c r="J160" s="221">
        <f>ROUND(I160*H160,2)</f>
        <v>0</v>
      </c>
      <c r="K160" s="217" t="s">
        <v>128</v>
      </c>
      <c r="L160" s="41"/>
      <c r="M160" s="222" t="s">
        <v>1</v>
      </c>
      <c r="N160" s="223" t="s">
        <v>41</v>
      </c>
      <c r="O160" s="88"/>
      <c r="P160" s="224">
        <f>O160*H160</f>
        <v>0</v>
      </c>
      <c r="Q160" s="224">
        <v>0.00027</v>
      </c>
      <c r="R160" s="224">
        <f>Q160*H160</f>
        <v>0.00189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129</v>
      </c>
      <c r="AT160" s="226" t="s">
        <v>124</v>
      </c>
      <c r="AU160" s="226" t="s">
        <v>86</v>
      </c>
      <c r="AY160" s="14" t="s">
        <v>120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84</v>
      </c>
      <c r="BK160" s="227">
        <f>ROUND(I160*H160,2)</f>
        <v>0</v>
      </c>
      <c r="BL160" s="14" t="s">
        <v>129</v>
      </c>
      <c r="BM160" s="226" t="s">
        <v>682</v>
      </c>
    </row>
    <row r="161" s="2" customFormat="1" ht="16.5" customHeight="1">
      <c r="A161" s="35"/>
      <c r="B161" s="36"/>
      <c r="C161" s="215" t="s">
        <v>683</v>
      </c>
      <c r="D161" s="215" t="s">
        <v>124</v>
      </c>
      <c r="E161" s="216" t="s">
        <v>684</v>
      </c>
      <c r="F161" s="217" t="s">
        <v>685</v>
      </c>
      <c r="G161" s="218" t="s">
        <v>127</v>
      </c>
      <c r="H161" s="219">
        <v>20</v>
      </c>
      <c r="I161" s="220"/>
      <c r="J161" s="221">
        <f>ROUND(I161*H161,2)</f>
        <v>0</v>
      </c>
      <c r="K161" s="217" t="s">
        <v>128</v>
      </c>
      <c r="L161" s="41"/>
      <c r="M161" s="222" t="s">
        <v>1</v>
      </c>
      <c r="N161" s="223" t="s">
        <v>41</v>
      </c>
      <c r="O161" s="88"/>
      <c r="P161" s="224">
        <f>O161*H161</f>
        <v>0</v>
      </c>
      <c r="Q161" s="224">
        <v>0.00035</v>
      </c>
      <c r="R161" s="224">
        <f>Q161*H161</f>
        <v>0.0070000000000000001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129</v>
      </c>
      <c r="AT161" s="226" t="s">
        <v>124</v>
      </c>
      <c r="AU161" s="226" t="s">
        <v>86</v>
      </c>
      <c r="AY161" s="14" t="s">
        <v>120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84</v>
      </c>
      <c r="BK161" s="227">
        <f>ROUND(I161*H161,2)</f>
        <v>0</v>
      </c>
      <c r="BL161" s="14" t="s">
        <v>129</v>
      </c>
      <c r="BM161" s="226" t="s">
        <v>686</v>
      </c>
    </row>
    <row r="162" s="2" customFormat="1" ht="16.5" customHeight="1">
      <c r="A162" s="35"/>
      <c r="B162" s="36"/>
      <c r="C162" s="215" t="s">
        <v>575</v>
      </c>
      <c r="D162" s="215" t="s">
        <v>124</v>
      </c>
      <c r="E162" s="216" t="s">
        <v>687</v>
      </c>
      <c r="F162" s="217" t="s">
        <v>688</v>
      </c>
      <c r="G162" s="218" t="s">
        <v>153</v>
      </c>
      <c r="H162" s="219">
        <v>36</v>
      </c>
      <c r="I162" s="220"/>
      <c r="J162" s="221">
        <f>ROUND(I162*H162,2)</f>
        <v>0</v>
      </c>
      <c r="K162" s="217" t="s">
        <v>128</v>
      </c>
      <c r="L162" s="41"/>
      <c r="M162" s="222" t="s">
        <v>1</v>
      </c>
      <c r="N162" s="223" t="s">
        <v>41</v>
      </c>
      <c r="O162" s="8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129</v>
      </c>
      <c r="AT162" s="226" t="s">
        <v>124</v>
      </c>
      <c r="AU162" s="226" t="s">
        <v>86</v>
      </c>
      <c r="AY162" s="14" t="s">
        <v>120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84</v>
      </c>
      <c r="BK162" s="227">
        <f>ROUND(I162*H162,2)</f>
        <v>0</v>
      </c>
      <c r="BL162" s="14" t="s">
        <v>129</v>
      </c>
      <c r="BM162" s="226" t="s">
        <v>689</v>
      </c>
    </row>
    <row r="163" s="2" customFormat="1" ht="24.15" customHeight="1">
      <c r="A163" s="35"/>
      <c r="B163" s="36"/>
      <c r="C163" s="215" t="s">
        <v>178</v>
      </c>
      <c r="D163" s="215" t="s">
        <v>124</v>
      </c>
      <c r="E163" s="216" t="s">
        <v>690</v>
      </c>
      <c r="F163" s="217" t="s">
        <v>691</v>
      </c>
      <c r="G163" s="218" t="s">
        <v>153</v>
      </c>
      <c r="H163" s="219">
        <v>2</v>
      </c>
      <c r="I163" s="220"/>
      <c r="J163" s="221">
        <f>ROUND(I163*H163,2)</f>
        <v>0</v>
      </c>
      <c r="K163" s="217" t="s">
        <v>128</v>
      </c>
      <c r="L163" s="41"/>
      <c r="M163" s="222" t="s">
        <v>1</v>
      </c>
      <c r="N163" s="223" t="s">
        <v>41</v>
      </c>
      <c r="O163" s="8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129</v>
      </c>
      <c r="AT163" s="226" t="s">
        <v>124</v>
      </c>
      <c r="AU163" s="226" t="s">
        <v>86</v>
      </c>
      <c r="AY163" s="14" t="s">
        <v>120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84</v>
      </c>
      <c r="BK163" s="227">
        <f>ROUND(I163*H163,2)</f>
        <v>0</v>
      </c>
      <c r="BL163" s="14" t="s">
        <v>129</v>
      </c>
      <c r="BM163" s="226" t="s">
        <v>692</v>
      </c>
    </row>
    <row r="164" s="2" customFormat="1" ht="16.5" customHeight="1">
      <c r="A164" s="35"/>
      <c r="B164" s="36"/>
      <c r="C164" s="215" t="s">
        <v>406</v>
      </c>
      <c r="D164" s="215" t="s">
        <v>124</v>
      </c>
      <c r="E164" s="216" t="s">
        <v>693</v>
      </c>
      <c r="F164" s="217" t="s">
        <v>694</v>
      </c>
      <c r="G164" s="218" t="s">
        <v>695</v>
      </c>
      <c r="H164" s="219">
        <v>36</v>
      </c>
      <c r="I164" s="220"/>
      <c r="J164" s="221">
        <f>ROUND(I164*H164,2)</f>
        <v>0</v>
      </c>
      <c r="K164" s="217" t="s">
        <v>128</v>
      </c>
      <c r="L164" s="41"/>
      <c r="M164" s="222" t="s">
        <v>1</v>
      </c>
      <c r="N164" s="223" t="s">
        <v>41</v>
      </c>
      <c r="O164" s="88"/>
      <c r="P164" s="224">
        <f>O164*H164</f>
        <v>0</v>
      </c>
      <c r="Q164" s="224">
        <v>0.00025000000000000001</v>
      </c>
      <c r="R164" s="224">
        <f>Q164*H164</f>
        <v>0.0090000000000000011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129</v>
      </c>
      <c r="AT164" s="226" t="s">
        <v>124</v>
      </c>
      <c r="AU164" s="226" t="s">
        <v>86</v>
      </c>
      <c r="AY164" s="14" t="s">
        <v>120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84</v>
      </c>
      <c r="BK164" s="227">
        <f>ROUND(I164*H164,2)</f>
        <v>0</v>
      </c>
      <c r="BL164" s="14" t="s">
        <v>129</v>
      </c>
      <c r="BM164" s="226" t="s">
        <v>696</v>
      </c>
    </row>
    <row r="165" s="2" customFormat="1" ht="24.15" customHeight="1">
      <c r="A165" s="35"/>
      <c r="B165" s="36"/>
      <c r="C165" s="215" t="s">
        <v>415</v>
      </c>
      <c r="D165" s="215" t="s">
        <v>124</v>
      </c>
      <c r="E165" s="216" t="s">
        <v>697</v>
      </c>
      <c r="F165" s="217" t="s">
        <v>698</v>
      </c>
      <c r="G165" s="218" t="s">
        <v>153</v>
      </c>
      <c r="H165" s="219">
        <v>36</v>
      </c>
      <c r="I165" s="220"/>
      <c r="J165" s="221">
        <f>ROUND(I165*H165,2)</f>
        <v>0</v>
      </c>
      <c r="K165" s="217" t="s">
        <v>128</v>
      </c>
      <c r="L165" s="41"/>
      <c r="M165" s="222" t="s">
        <v>1</v>
      </c>
      <c r="N165" s="223" t="s">
        <v>41</v>
      </c>
      <c r="O165" s="88"/>
      <c r="P165" s="224">
        <f>O165*H165</f>
        <v>0</v>
      </c>
      <c r="Q165" s="224">
        <v>2.0000000000000002E-05</v>
      </c>
      <c r="R165" s="224">
        <f>Q165*H165</f>
        <v>0.00072000000000000005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129</v>
      </c>
      <c r="AT165" s="226" t="s">
        <v>124</v>
      </c>
      <c r="AU165" s="226" t="s">
        <v>86</v>
      </c>
      <c r="AY165" s="14" t="s">
        <v>120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84</v>
      </c>
      <c r="BK165" s="227">
        <f>ROUND(I165*H165,2)</f>
        <v>0</v>
      </c>
      <c r="BL165" s="14" t="s">
        <v>129</v>
      </c>
      <c r="BM165" s="226" t="s">
        <v>699</v>
      </c>
    </row>
    <row r="166" s="2" customFormat="1" ht="16.5" customHeight="1">
      <c r="A166" s="35"/>
      <c r="B166" s="36"/>
      <c r="C166" s="238" t="s">
        <v>465</v>
      </c>
      <c r="D166" s="238" t="s">
        <v>321</v>
      </c>
      <c r="E166" s="239" t="s">
        <v>700</v>
      </c>
      <c r="F166" s="240" t="s">
        <v>701</v>
      </c>
      <c r="G166" s="241" t="s">
        <v>430</v>
      </c>
      <c r="H166" s="242">
        <v>36</v>
      </c>
      <c r="I166" s="243"/>
      <c r="J166" s="244">
        <f>ROUND(I166*H166,2)</f>
        <v>0</v>
      </c>
      <c r="K166" s="240" t="s">
        <v>1</v>
      </c>
      <c r="L166" s="245"/>
      <c r="M166" s="246" t="s">
        <v>1</v>
      </c>
      <c r="N166" s="247" t="s">
        <v>41</v>
      </c>
      <c r="O166" s="88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267</v>
      </c>
      <c r="AT166" s="226" t="s">
        <v>321</v>
      </c>
      <c r="AU166" s="226" t="s">
        <v>86</v>
      </c>
      <c r="AY166" s="14" t="s">
        <v>120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84</v>
      </c>
      <c r="BK166" s="227">
        <f>ROUND(I166*H166,2)</f>
        <v>0</v>
      </c>
      <c r="BL166" s="14" t="s">
        <v>129</v>
      </c>
      <c r="BM166" s="226" t="s">
        <v>702</v>
      </c>
    </row>
    <row r="167" s="2" customFormat="1" ht="21.75" customHeight="1">
      <c r="A167" s="35"/>
      <c r="B167" s="36"/>
      <c r="C167" s="215" t="s">
        <v>703</v>
      </c>
      <c r="D167" s="215" t="s">
        <v>124</v>
      </c>
      <c r="E167" s="216" t="s">
        <v>704</v>
      </c>
      <c r="F167" s="217" t="s">
        <v>705</v>
      </c>
      <c r="G167" s="218" t="s">
        <v>153</v>
      </c>
      <c r="H167" s="219">
        <v>1</v>
      </c>
      <c r="I167" s="220"/>
      <c r="J167" s="221">
        <f>ROUND(I167*H167,2)</f>
        <v>0</v>
      </c>
      <c r="K167" s="217" t="s">
        <v>128</v>
      </c>
      <c r="L167" s="41"/>
      <c r="M167" s="222" t="s">
        <v>1</v>
      </c>
      <c r="N167" s="223" t="s">
        <v>41</v>
      </c>
      <c r="O167" s="88"/>
      <c r="P167" s="224">
        <f>O167*H167</f>
        <v>0</v>
      </c>
      <c r="Q167" s="224">
        <v>0.00056999999999999998</v>
      </c>
      <c r="R167" s="224">
        <f>Q167*H167</f>
        <v>0.00056999999999999998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129</v>
      </c>
      <c r="AT167" s="226" t="s">
        <v>124</v>
      </c>
      <c r="AU167" s="226" t="s">
        <v>86</v>
      </c>
      <c r="AY167" s="14" t="s">
        <v>120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84</v>
      </c>
      <c r="BK167" s="227">
        <f>ROUND(I167*H167,2)</f>
        <v>0</v>
      </c>
      <c r="BL167" s="14" t="s">
        <v>129</v>
      </c>
      <c r="BM167" s="226" t="s">
        <v>706</v>
      </c>
    </row>
    <row r="168" s="2" customFormat="1" ht="16.5" customHeight="1">
      <c r="A168" s="35"/>
      <c r="B168" s="36"/>
      <c r="C168" s="215" t="s">
        <v>707</v>
      </c>
      <c r="D168" s="215" t="s">
        <v>124</v>
      </c>
      <c r="E168" s="216" t="s">
        <v>708</v>
      </c>
      <c r="F168" s="217" t="s">
        <v>709</v>
      </c>
      <c r="G168" s="218" t="s">
        <v>153</v>
      </c>
      <c r="H168" s="219">
        <v>7</v>
      </c>
      <c r="I168" s="220"/>
      <c r="J168" s="221">
        <f>ROUND(I168*H168,2)</f>
        <v>0</v>
      </c>
      <c r="K168" s="217" t="s">
        <v>128</v>
      </c>
      <c r="L168" s="41"/>
      <c r="M168" s="222" t="s">
        <v>1</v>
      </c>
      <c r="N168" s="223" t="s">
        <v>41</v>
      </c>
      <c r="O168" s="88"/>
      <c r="P168" s="224">
        <f>O168*H168</f>
        <v>0</v>
      </c>
      <c r="Q168" s="224">
        <v>0.00072000000000000005</v>
      </c>
      <c r="R168" s="224">
        <f>Q168*H168</f>
        <v>0.0050400000000000002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129</v>
      </c>
      <c r="AT168" s="226" t="s">
        <v>124</v>
      </c>
      <c r="AU168" s="226" t="s">
        <v>86</v>
      </c>
      <c r="AY168" s="14" t="s">
        <v>120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84</v>
      </c>
      <c r="BK168" s="227">
        <f>ROUND(I168*H168,2)</f>
        <v>0</v>
      </c>
      <c r="BL168" s="14" t="s">
        <v>129</v>
      </c>
      <c r="BM168" s="226" t="s">
        <v>710</v>
      </c>
    </row>
    <row r="169" s="2" customFormat="1" ht="16.5" customHeight="1">
      <c r="A169" s="35"/>
      <c r="B169" s="36"/>
      <c r="C169" s="215" t="s">
        <v>711</v>
      </c>
      <c r="D169" s="215" t="s">
        <v>124</v>
      </c>
      <c r="E169" s="216" t="s">
        <v>712</v>
      </c>
      <c r="F169" s="217" t="s">
        <v>713</v>
      </c>
      <c r="G169" s="218" t="s">
        <v>153</v>
      </c>
      <c r="H169" s="219">
        <v>2</v>
      </c>
      <c r="I169" s="220"/>
      <c r="J169" s="221">
        <f>ROUND(I169*H169,2)</f>
        <v>0</v>
      </c>
      <c r="K169" s="217" t="s">
        <v>128</v>
      </c>
      <c r="L169" s="41"/>
      <c r="M169" s="222" t="s">
        <v>1</v>
      </c>
      <c r="N169" s="223" t="s">
        <v>41</v>
      </c>
      <c r="O169" s="88"/>
      <c r="P169" s="224">
        <f>O169*H169</f>
        <v>0</v>
      </c>
      <c r="Q169" s="224">
        <v>0.0026199999999999999</v>
      </c>
      <c r="R169" s="224">
        <f>Q169*H169</f>
        <v>0.0052399999999999999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129</v>
      </c>
      <c r="AT169" s="226" t="s">
        <v>124</v>
      </c>
      <c r="AU169" s="226" t="s">
        <v>86</v>
      </c>
      <c r="AY169" s="14" t="s">
        <v>120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84</v>
      </c>
      <c r="BK169" s="227">
        <f>ROUND(I169*H169,2)</f>
        <v>0</v>
      </c>
      <c r="BL169" s="14" t="s">
        <v>129</v>
      </c>
      <c r="BM169" s="226" t="s">
        <v>714</v>
      </c>
    </row>
    <row r="170" s="2" customFormat="1" ht="21.75" customHeight="1">
      <c r="A170" s="35"/>
      <c r="B170" s="36"/>
      <c r="C170" s="215" t="s">
        <v>449</v>
      </c>
      <c r="D170" s="215" t="s">
        <v>124</v>
      </c>
      <c r="E170" s="216" t="s">
        <v>715</v>
      </c>
      <c r="F170" s="217" t="s">
        <v>716</v>
      </c>
      <c r="G170" s="218" t="s">
        <v>153</v>
      </c>
      <c r="H170" s="219">
        <v>36</v>
      </c>
      <c r="I170" s="220"/>
      <c r="J170" s="221">
        <f>ROUND(I170*H170,2)</f>
        <v>0</v>
      </c>
      <c r="K170" s="217" t="s">
        <v>128</v>
      </c>
      <c r="L170" s="41"/>
      <c r="M170" s="222" t="s">
        <v>1</v>
      </c>
      <c r="N170" s="223" t="s">
        <v>41</v>
      </c>
      <c r="O170" s="88"/>
      <c r="P170" s="224">
        <f>O170*H170</f>
        <v>0</v>
      </c>
      <c r="Q170" s="224">
        <v>2.0000000000000002E-05</v>
      </c>
      <c r="R170" s="224">
        <f>Q170*H170</f>
        <v>0.00072000000000000005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129</v>
      </c>
      <c r="AT170" s="226" t="s">
        <v>124</v>
      </c>
      <c r="AU170" s="226" t="s">
        <v>86</v>
      </c>
      <c r="AY170" s="14" t="s">
        <v>120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84</v>
      </c>
      <c r="BK170" s="227">
        <f>ROUND(I170*H170,2)</f>
        <v>0</v>
      </c>
      <c r="BL170" s="14" t="s">
        <v>129</v>
      </c>
      <c r="BM170" s="226" t="s">
        <v>717</v>
      </c>
    </row>
    <row r="171" s="2" customFormat="1" ht="24.15" customHeight="1">
      <c r="A171" s="35"/>
      <c r="B171" s="36"/>
      <c r="C171" s="215" t="s">
        <v>453</v>
      </c>
      <c r="D171" s="215" t="s">
        <v>124</v>
      </c>
      <c r="E171" s="216" t="s">
        <v>718</v>
      </c>
      <c r="F171" s="217" t="s">
        <v>719</v>
      </c>
      <c r="G171" s="218" t="s">
        <v>153</v>
      </c>
      <c r="H171" s="219">
        <v>16</v>
      </c>
      <c r="I171" s="220"/>
      <c r="J171" s="221">
        <f>ROUND(I171*H171,2)</f>
        <v>0</v>
      </c>
      <c r="K171" s="217" t="s">
        <v>128</v>
      </c>
      <c r="L171" s="41"/>
      <c r="M171" s="222" t="s">
        <v>1</v>
      </c>
      <c r="N171" s="223" t="s">
        <v>41</v>
      </c>
      <c r="O171" s="88"/>
      <c r="P171" s="224">
        <f>O171*H171</f>
        <v>0</v>
      </c>
      <c r="Q171" s="224">
        <v>0.00022000000000000001</v>
      </c>
      <c r="R171" s="224">
        <f>Q171*H171</f>
        <v>0.0035200000000000001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129</v>
      </c>
      <c r="AT171" s="226" t="s">
        <v>124</v>
      </c>
      <c r="AU171" s="226" t="s">
        <v>86</v>
      </c>
      <c r="AY171" s="14" t="s">
        <v>120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84</v>
      </c>
      <c r="BK171" s="227">
        <f>ROUND(I171*H171,2)</f>
        <v>0</v>
      </c>
      <c r="BL171" s="14" t="s">
        <v>129</v>
      </c>
      <c r="BM171" s="226" t="s">
        <v>720</v>
      </c>
    </row>
    <row r="172" s="2" customFormat="1" ht="24.15" customHeight="1">
      <c r="A172" s="35"/>
      <c r="B172" s="36"/>
      <c r="C172" s="215" t="s">
        <v>135</v>
      </c>
      <c r="D172" s="215" t="s">
        <v>124</v>
      </c>
      <c r="E172" s="216" t="s">
        <v>721</v>
      </c>
      <c r="F172" s="217" t="s">
        <v>722</v>
      </c>
      <c r="G172" s="218" t="s">
        <v>153</v>
      </c>
      <c r="H172" s="219">
        <v>8</v>
      </c>
      <c r="I172" s="220"/>
      <c r="J172" s="221">
        <f>ROUND(I172*H172,2)</f>
        <v>0</v>
      </c>
      <c r="K172" s="217" t="s">
        <v>128</v>
      </c>
      <c r="L172" s="41"/>
      <c r="M172" s="222" t="s">
        <v>1</v>
      </c>
      <c r="N172" s="223" t="s">
        <v>41</v>
      </c>
      <c r="O172" s="88"/>
      <c r="P172" s="224">
        <f>O172*H172</f>
        <v>0</v>
      </c>
      <c r="Q172" s="224">
        <v>0.00017000000000000001</v>
      </c>
      <c r="R172" s="224">
        <f>Q172*H172</f>
        <v>0.0013600000000000001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129</v>
      </c>
      <c r="AT172" s="226" t="s">
        <v>124</v>
      </c>
      <c r="AU172" s="226" t="s">
        <v>86</v>
      </c>
      <c r="AY172" s="14" t="s">
        <v>120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84</v>
      </c>
      <c r="BK172" s="227">
        <f>ROUND(I172*H172,2)</f>
        <v>0</v>
      </c>
      <c r="BL172" s="14" t="s">
        <v>129</v>
      </c>
      <c r="BM172" s="226" t="s">
        <v>723</v>
      </c>
    </row>
    <row r="173" s="2" customFormat="1" ht="16.5" customHeight="1">
      <c r="A173" s="35"/>
      <c r="B173" s="36"/>
      <c r="C173" s="215" t="s">
        <v>461</v>
      </c>
      <c r="D173" s="215" t="s">
        <v>124</v>
      </c>
      <c r="E173" s="216" t="s">
        <v>724</v>
      </c>
      <c r="F173" s="217" t="s">
        <v>725</v>
      </c>
      <c r="G173" s="218" t="s">
        <v>153</v>
      </c>
      <c r="H173" s="219">
        <v>8</v>
      </c>
      <c r="I173" s="220"/>
      <c r="J173" s="221">
        <f>ROUND(I173*H173,2)</f>
        <v>0</v>
      </c>
      <c r="K173" s="217" t="s">
        <v>128</v>
      </c>
      <c r="L173" s="41"/>
      <c r="M173" s="222" t="s">
        <v>1</v>
      </c>
      <c r="N173" s="223" t="s">
        <v>41</v>
      </c>
      <c r="O173" s="88"/>
      <c r="P173" s="224">
        <f>O173*H173</f>
        <v>0</v>
      </c>
      <c r="Q173" s="224">
        <v>0.00029</v>
      </c>
      <c r="R173" s="224">
        <f>Q173*H173</f>
        <v>0.00232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129</v>
      </c>
      <c r="AT173" s="226" t="s">
        <v>124</v>
      </c>
      <c r="AU173" s="226" t="s">
        <v>86</v>
      </c>
      <c r="AY173" s="14" t="s">
        <v>120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84</v>
      </c>
      <c r="BK173" s="227">
        <f>ROUND(I173*H173,2)</f>
        <v>0</v>
      </c>
      <c r="BL173" s="14" t="s">
        <v>129</v>
      </c>
      <c r="BM173" s="226" t="s">
        <v>726</v>
      </c>
    </row>
    <row r="174" s="2" customFormat="1" ht="16.5" customHeight="1">
      <c r="A174" s="35"/>
      <c r="B174" s="36"/>
      <c r="C174" s="215" t="s">
        <v>727</v>
      </c>
      <c r="D174" s="215" t="s">
        <v>124</v>
      </c>
      <c r="E174" s="216" t="s">
        <v>728</v>
      </c>
      <c r="F174" s="217" t="s">
        <v>729</v>
      </c>
      <c r="G174" s="218" t="s">
        <v>153</v>
      </c>
      <c r="H174" s="219">
        <v>3</v>
      </c>
      <c r="I174" s="220"/>
      <c r="J174" s="221">
        <f>ROUND(I174*H174,2)</f>
        <v>0</v>
      </c>
      <c r="K174" s="217" t="s">
        <v>1</v>
      </c>
      <c r="L174" s="41"/>
      <c r="M174" s="222" t="s">
        <v>1</v>
      </c>
      <c r="N174" s="223" t="s">
        <v>41</v>
      </c>
      <c r="O174" s="88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129</v>
      </c>
      <c r="AT174" s="226" t="s">
        <v>124</v>
      </c>
      <c r="AU174" s="226" t="s">
        <v>86</v>
      </c>
      <c r="AY174" s="14" t="s">
        <v>120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84</v>
      </c>
      <c r="BK174" s="227">
        <f>ROUND(I174*H174,2)</f>
        <v>0</v>
      </c>
      <c r="BL174" s="14" t="s">
        <v>129</v>
      </c>
      <c r="BM174" s="226" t="s">
        <v>730</v>
      </c>
    </row>
    <row r="175" s="2" customFormat="1" ht="24.15" customHeight="1">
      <c r="A175" s="35"/>
      <c r="B175" s="36"/>
      <c r="C175" s="215" t="s">
        <v>200</v>
      </c>
      <c r="D175" s="215" t="s">
        <v>124</v>
      </c>
      <c r="E175" s="216" t="s">
        <v>731</v>
      </c>
      <c r="F175" s="217" t="s">
        <v>732</v>
      </c>
      <c r="G175" s="218" t="s">
        <v>270</v>
      </c>
      <c r="H175" s="219">
        <v>3</v>
      </c>
      <c r="I175" s="220"/>
      <c r="J175" s="221">
        <f>ROUND(I175*H175,2)</f>
        <v>0</v>
      </c>
      <c r="K175" s="217" t="s">
        <v>128</v>
      </c>
      <c r="L175" s="41"/>
      <c r="M175" s="222" t="s">
        <v>1</v>
      </c>
      <c r="N175" s="223" t="s">
        <v>41</v>
      </c>
      <c r="O175" s="88"/>
      <c r="P175" s="224">
        <f>O175*H175</f>
        <v>0</v>
      </c>
      <c r="Q175" s="224">
        <v>0.02913</v>
      </c>
      <c r="R175" s="224">
        <f>Q175*H175</f>
        <v>0.087389999999999995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129</v>
      </c>
      <c r="AT175" s="226" t="s">
        <v>124</v>
      </c>
      <c r="AU175" s="226" t="s">
        <v>86</v>
      </c>
      <c r="AY175" s="14" t="s">
        <v>120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84</v>
      </c>
      <c r="BK175" s="227">
        <f>ROUND(I175*H175,2)</f>
        <v>0</v>
      </c>
      <c r="BL175" s="14" t="s">
        <v>129</v>
      </c>
      <c r="BM175" s="226" t="s">
        <v>733</v>
      </c>
    </row>
    <row r="176" s="2" customFormat="1" ht="24.15" customHeight="1">
      <c r="A176" s="35"/>
      <c r="B176" s="36"/>
      <c r="C176" s="215" t="s">
        <v>383</v>
      </c>
      <c r="D176" s="215" t="s">
        <v>124</v>
      </c>
      <c r="E176" s="216" t="s">
        <v>734</v>
      </c>
      <c r="F176" s="217" t="s">
        <v>735</v>
      </c>
      <c r="G176" s="218" t="s">
        <v>127</v>
      </c>
      <c r="H176" s="219">
        <v>295</v>
      </c>
      <c r="I176" s="220"/>
      <c r="J176" s="221">
        <f>ROUND(I176*H176,2)</f>
        <v>0</v>
      </c>
      <c r="K176" s="217" t="s">
        <v>128</v>
      </c>
      <c r="L176" s="41"/>
      <c r="M176" s="222" t="s">
        <v>1</v>
      </c>
      <c r="N176" s="223" t="s">
        <v>41</v>
      </c>
      <c r="O176" s="88"/>
      <c r="P176" s="224">
        <f>O176*H176</f>
        <v>0</v>
      </c>
      <c r="Q176" s="224">
        <v>0.00019000000000000001</v>
      </c>
      <c r="R176" s="224">
        <f>Q176*H176</f>
        <v>0.056050000000000003</v>
      </c>
      <c r="S176" s="224">
        <v>0</v>
      </c>
      <c r="T176" s="22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129</v>
      </c>
      <c r="AT176" s="226" t="s">
        <v>124</v>
      </c>
      <c r="AU176" s="226" t="s">
        <v>86</v>
      </c>
      <c r="AY176" s="14" t="s">
        <v>120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84</v>
      </c>
      <c r="BK176" s="227">
        <f>ROUND(I176*H176,2)</f>
        <v>0</v>
      </c>
      <c r="BL176" s="14" t="s">
        <v>129</v>
      </c>
      <c r="BM176" s="226" t="s">
        <v>736</v>
      </c>
    </row>
    <row r="177" s="2" customFormat="1" ht="21.75" customHeight="1">
      <c r="A177" s="35"/>
      <c r="B177" s="36"/>
      <c r="C177" s="215" t="s">
        <v>737</v>
      </c>
      <c r="D177" s="215" t="s">
        <v>124</v>
      </c>
      <c r="E177" s="216" t="s">
        <v>738</v>
      </c>
      <c r="F177" s="217" t="s">
        <v>739</v>
      </c>
      <c r="G177" s="218" t="s">
        <v>127</v>
      </c>
      <c r="H177" s="219">
        <v>295</v>
      </c>
      <c r="I177" s="220"/>
      <c r="J177" s="221">
        <f>ROUND(I177*H177,2)</f>
        <v>0</v>
      </c>
      <c r="K177" s="217" t="s">
        <v>128</v>
      </c>
      <c r="L177" s="41"/>
      <c r="M177" s="222" t="s">
        <v>1</v>
      </c>
      <c r="N177" s="223" t="s">
        <v>41</v>
      </c>
      <c r="O177" s="88"/>
      <c r="P177" s="224">
        <f>O177*H177</f>
        <v>0</v>
      </c>
      <c r="Q177" s="224">
        <v>1.0000000000000001E-05</v>
      </c>
      <c r="R177" s="224">
        <f>Q177*H177</f>
        <v>0.0029500000000000004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129</v>
      </c>
      <c r="AT177" s="226" t="s">
        <v>124</v>
      </c>
      <c r="AU177" s="226" t="s">
        <v>86</v>
      </c>
      <c r="AY177" s="14" t="s">
        <v>120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84</v>
      </c>
      <c r="BK177" s="227">
        <f>ROUND(I177*H177,2)</f>
        <v>0</v>
      </c>
      <c r="BL177" s="14" t="s">
        <v>129</v>
      </c>
      <c r="BM177" s="226" t="s">
        <v>740</v>
      </c>
    </row>
    <row r="178" s="2" customFormat="1" ht="24.15" customHeight="1">
      <c r="A178" s="35"/>
      <c r="B178" s="36"/>
      <c r="C178" s="215" t="s">
        <v>741</v>
      </c>
      <c r="D178" s="215" t="s">
        <v>124</v>
      </c>
      <c r="E178" s="216" t="s">
        <v>742</v>
      </c>
      <c r="F178" s="217" t="s">
        <v>743</v>
      </c>
      <c r="G178" s="218" t="s">
        <v>146</v>
      </c>
      <c r="H178" s="219">
        <v>0.64800000000000002</v>
      </c>
      <c r="I178" s="220"/>
      <c r="J178" s="221">
        <f>ROUND(I178*H178,2)</f>
        <v>0</v>
      </c>
      <c r="K178" s="217" t="s">
        <v>128</v>
      </c>
      <c r="L178" s="41"/>
      <c r="M178" s="222" t="s">
        <v>1</v>
      </c>
      <c r="N178" s="223" t="s">
        <v>41</v>
      </c>
      <c r="O178" s="88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129</v>
      </c>
      <c r="AT178" s="226" t="s">
        <v>124</v>
      </c>
      <c r="AU178" s="226" t="s">
        <v>86</v>
      </c>
      <c r="AY178" s="14" t="s">
        <v>120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84</v>
      </c>
      <c r="BK178" s="227">
        <f>ROUND(I178*H178,2)</f>
        <v>0</v>
      </c>
      <c r="BL178" s="14" t="s">
        <v>129</v>
      </c>
      <c r="BM178" s="226" t="s">
        <v>744</v>
      </c>
    </row>
    <row r="179" s="12" customFormat="1" ht="22.8" customHeight="1">
      <c r="A179" s="12"/>
      <c r="B179" s="199"/>
      <c r="C179" s="200"/>
      <c r="D179" s="201" t="s">
        <v>75</v>
      </c>
      <c r="E179" s="213" t="s">
        <v>265</v>
      </c>
      <c r="F179" s="213" t="s">
        <v>266</v>
      </c>
      <c r="G179" s="200"/>
      <c r="H179" s="200"/>
      <c r="I179" s="203"/>
      <c r="J179" s="214">
        <f>BK179</f>
        <v>0</v>
      </c>
      <c r="K179" s="200"/>
      <c r="L179" s="205"/>
      <c r="M179" s="206"/>
      <c r="N179" s="207"/>
      <c r="O179" s="207"/>
      <c r="P179" s="208">
        <f>P180</f>
        <v>0</v>
      </c>
      <c r="Q179" s="207"/>
      <c r="R179" s="208">
        <f>R180</f>
        <v>0.02112</v>
      </c>
      <c r="S179" s="207"/>
      <c r="T179" s="209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0" t="s">
        <v>86</v>
      </c>
      <c r="AT179" s="211" t="s">
        <v>75</v>
      </c>
      <c r="AU179" s="211" t="s">
        <v>84</v>
      </c>
      <c r="AY179" s="210" t="s">
        <v>120</v>
      </c>
      <c r="BK179" s="212">
        <f>BK180</f>
        <v>0</v>
      </c>
    </row>
    <row r="180" s="2" customFormat="1" ht="37.8" customHeight="1">
      <c r="A180" s="35"/>
      <c r="B180" s="36"/>
      <c r="C180" s="215" t="s">
        <v>745</v>
      </c>
      <c r="D180" s="215" t="s">
        <v>124</v>
      </c>
      <c r="E180" s="216" t="s">
        <v>268</v>
      </c>
      <c r="F180" s="217" t="s">
        <v>269</v>
      </c>
      <c r="G180" s="218" t="s">
        <v>270</v>
      </c>
      <c r="H180" s="219">
        <v>8</v>
      </c>
      <c r="I180" s="220"/>
      <c r="J180" s="221">
        <f>ROUND(I180*H180,2)</f>
        <v>0</v>
      </c>
      <c r="K180" s="217" t="s">
        <v>128</v>
      </c>
      <c r="L180" s="41"/>
      <c r="M180" s="222" t="s">
        <v>1</v>
      </c>
      <c r="N180" s="223" t="s">
        <v>41</v>
      </c>
      <c r="O180" s="88"/>
      <c r="P180" s="224">
        <f>O180*H180</f>
        <v>0</v>
      </c>
      <c r="Q180" s="224">
        <v>0.00264</v>
      </c>
      <c r="R180" s="224">
        <f>Q180*H180</f>
        <v>0.02112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129</v>
      </c>
      <c r="AT180" s="226" t="s">
        <v>124</v>
      </c>
      <c r="AU180" s="226" t="s">
        <v>86</v>
      </c>
      <c r="AY180" s="14" t="s">
        <v>120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84</v>
      </c>
      <c r="BK180" s="227">
        <f>ROUND(I180*H180,2)</f>
        <v>0</v>
      </c>
      <c r="BL180" s="14" t="s">
        <v>129</v>
      </c>
      <c r="BM180" s="226" t="s">
        <v>746</v>
      </c>
    </row>
    <row r="181" s="12" customFormat="1" ht="22.8" customHeight="1">
      <c r="A181" s="12"/>
      <c r="B181" s="199"/>
      <c r="C181" s="200"/>
      <c r="D181" s="201" t="s">
        <v>75</v>
      </c>
      <c r="E181" s="213" t="s">
        <v>272</v>
      </c>
      <c r="F181" s="213" t="s">
        <v>273</v>
      </c>
      <c r="G181" s="200"/>
      <c r="H181" s="200"/>
      <c r="I181" s="203"/>
      <c r="J181" s="214">
        <f>BK181</f>
        <v>0</v>
      </c>
      <c r="K181" s="200"/>
      <c r="L181" s="205"/>
      <c r="M181" s="206"/>
      <c r="N181" s="207"/>
      <c r="O181" s="207"/>
      <c r="P181" s="208">
        <f>SUM(P182:P195)</f>
        <v>0</v>
      </c>
      <c r="Q181" s="207"/>
      <c r="R181" s="208">
        <f>SUM(R182:R195)</f>
        <v>0.47364000000000001</v>
      </c>
      <c r="S181" s="207"/>
      <c r="T181" s="209">
        <f>SUM(T182:T195)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0" t="s">
        <v>86</v>
      </c>
      <c r="AT181" s="211" t="s">
        <v>75</v>
      </c>
      <c r="AU181" s="211" t="s">
        <v>84</v>
      </c>
      <c r="AY181" s="210" t="s">
        <v>120</v>
      </c>
      <c r="BK181" s="212">
        <f>SUM(BK182:BK195)</f>
        <v>0</v>
      </c>
    </row>
    <row r="182" s="2" customFormat="1" ht="24.15" customHeight="1">
      <c r="A182" s="35"/>
      <c r="B182" s="36"/>
      <c r="C182" s="215" t="s">
        <v>186</v>
      </c>
      <c r="D182" s="215" t="s">
        <v>124</v>
      </c>
      <c r="E182" s="216" t="s">
        <v>747</v>
      </c>
      <c r="F182" s="217" t="s">
        <v>748</v>
      </c>
      <c r="G182" s="218" t="s">
        <v>270</v>
      </c>
      <c r="H182" s="219">
        <v>12</v>
      </c>
      <c r="I182" s="220"/>
      <c r="J182" s="221">
        <f>ROUND(I182*H182,2)</f>
        <v>0</v>
      </c>
      <c r="K182" s="217" t="s">
        <v>128</v>
      </c>
      <c r="L182" s="41"/>
      <c r="M182" s="222" t="s">
        <v>1</v>
      </c>
      <c r="N182" s="223" t="s">
        <v>41</v>
      </c>
      <c r="O182" s="88"/>
      <c r="P182" s="224">
        <f>O182*H182</f>
        <v>0</v>
      </c>
      <c r="Q182" s="224">
        <v>0.016969999999999999</v>
      </c>
      <c r="R182" s="224">
        <f>Q182*H182</f>
        <v>0.20363999999999999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129</v>
      </c>
      <c r="AT182" s="226" t="s">
        <v>124</v>
      </c>
      <c r="AU182" s="226" t="s">
        <v>86</v>
      </c>
      <c r="AY182" s="14" t="s">
        <v>120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84</v>
      </c>
      <c r="BK182" s="227">
        <f>ROUND(I182*H182,2)</f>
        <v>0</v>
      </c>
      <c r="BL182" s="14" t="s">
        <v>129</v>
      </c>
      <c r="BM182" s="226" t="s">
        <v>749</v>
      </c>
    </row>
    <row r="183" s="2" customFormat="1" ht="24.15" customHeight="1">
      <c r="A183" s="35"/>
      <c r="B183" s="36"/>
      <c r="C183" s="215" t="s">
        <v>750</v>
      </c>
      <c r="D183" s="215" t="s">
        <v>124</v>
      </c>
      <c r="E183" s="216" t="s">
        <v>751</v>
      </c>
      <c r="F183" s="217" t="s">
        <v>752</v>
      </c>
      <c r="G183" s="218" t="s">
        <v>270</v>
      </c>
      <c r="H183" s="219">
        <v>8</v>
      </c>
      <c r="I183" s="220"/>
      <c r="J183" s="221">
        <f>ROUND(I183*H183,2)</f>
        <v>0</v>
      </c>
      <c r="K183" s="217" t="s">
        <v>128</v>
      </c>
      <c r="L183" s="41"/>
      <c r="M183" s="222" t="s">
        <v>1</v>
      </c>
      <c r="N183" s="223" t="s">
        <v>41</v>
      </c>
      <c r="O183" s="88"/>
      <c r="P183" s="224">
        <f>O183*H183</f>
        <v>0</v>
      </c>
      <c r="Q183" s="224">
        <v>0.010959999999999999</v>
      </c>
      <c r="R183" s="224">
        <f>Q183*H183</f>
        <v>0.087679999999999994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129</v>
      </c>
      <c r="AT183" s="226" t="s">
        <v>124</v>
      </c>
      <c r="AU183" s="226" t="s">
        <v>86</v>
      </c>
      <c r="AY183" s="14" t="s">
        <v>120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84</v>
      </c>
      <c r="BK183" s="227">
        <f>ROUND(I183*H183,2)</f>
        <v>0</v>
      </c>
      <c r="BL183" s="14" t="s">
        <v>129</v>
      </c>
      <c r="BM183" s="226" t="s">
        <v>753</v>
      </c>
    </row>
    <row r="184" s="2" customFormat="1" ht="24.15" customHeight="1">
      <c r="A184" s="35"/>
      <c r="B184" s="36"/>
      <c r="C184" s="238" t="s">
        <v>505</v>
      </c>
      <c r="D184" s="238" t="s">
        <v>321</v>
      </c>
      <c r="E184" s="239" t="s">
        <v>754</v>
      </c>
      <c r="F184" s="240" t="s">
        <v>755</v>
      </c>
      <c r="G184" s="241" t="s">
        <v>153</v>
      </c>
      <c r="H184" s="242">
        <v>20</v>
      </c>
      <c r="I184" s="243"/>
      <c r="J184" s="244">
        <f>ROUND(I184*H184,2)</f>
        <v>0</v>
      </c>
      <c r="K184" s="240" t="s">
        <v>1</v>
      </c>
      <c r="L184" s="245"/>
      <c r="M184" s="246" t="s">
        <v>1</v>
      </c>
      <c r="N184" s="247" t="s">
        <v>41</v>
      </c>
      <c r="O184" s="88"/>
      <c r="P184" s="224">
        <f>O184*H184</f>
        <v>0</v>
      </c>
      <c r="Q184" s="224">
        <v>0.00089999999999999998</v>
      </c>
      <c r="R184" s="224">
        <f>Q184*H184</f>
        <v>0.017999999999999999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267</v>
      </c>
      <c r="AT184" s="226" t="s">
        <v>321</v>
      </c>
      <c r="AU184" s="226" t="s">
        <v>86</v>
      </c>
      <c r="AY184" s="14" t="s">
        <v>120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84</v>
      </c>
      <c r="BK184" s="227">
        <f>ROUND(I184*H184,2)</f>
        <v>0</v>
      </c>
      <c r="BL184" s="14" t="s">
        <v>129</v>
      </c>
      <c r="BM184" s="226" t="s">
        <v>756</v>
      </c>
    </row>
    <row r="185" s="2" customFormat="1" ht="24.15" customHeight="1">
      <c r="A185" s="35"/>
      <c r="B185" s="36"/>
      <c r="C185" s="215" t="s">
        <v>757</v>
      </c>
      <c r="D185" s="215" t="s">
        <v>124</v>
      </c>
      <c r="E185" s="216" t="s">
        <v>758</v>
      </c>
      <c r="F185" s="217" t="s">
        <v>759</v>
      </c>
      <c r="G185" s="218" t="s">
        <v>270</v>
      </c>
      <c r="H185" s="219">
        <v>4</v>
      </c>
      <c r="I185" s="220"/>
      <c r="J185" s="221">
        <f>ROUND(I185*H185,2)</f>
        <v>0</v>
      </c>
      <c r="K185" s="217" t="s">
        <v>128</v>
      </c>
      <c r="L185" s="41"/>
      <c r="M185" s="222" t="s">
        <v>1</v>
      </c>
      <c r="N185" s="223" t="s">
        <v>41</v>
      </c>
      <c r="O185" s="88"/>
      <c r="P185" s="224">
        <f>O185*H185</f>
        <v>0</v>
      </c>
      <c r="Q185" s="224">
        <v>0.0050600000000000003</v>
      </c>
      <c r="R185" s="224">
        <f>Q185*H185</f>
        <v>0.020240000000000001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129</v>
      </c>
      <c r="AT185" s="226" t="s">
        <v>124</v>
      </c>
      <c r="AU185" s="226" t="s">
        <v>86</v>
      </c>
      <c r="AY185" s="14" t="s">
        <v>120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84</v>
      </c>
      <c r="BK185" s="227">
        <f>ROUND(I185*H185,2)</f>
        <v>0</v>
      </c>
      <c r="BL185" s="14" t="s">
        <v>129</v>
      </c>
      <c r="BM185" s="226" t="s">
        <v>760</v>
      </c>
    </row>
    <row r="186" s="2" customFormat="1" ht="24.15" customHeight="1">
      <c r="A186" s="35"/>
      <c r="B186" s="36"/>
      <c r="C186" s="215" t="s">
        <v>402</v>
      </c>
      <c r="D186" s="215" t="s">
        <v>124</v>
      </c>
      <c r="E186" s="216" t="s">
        <v>761</v>
      </c>
      <c r="F186" s="217" t="s">
        <v>762</v>
      </c>
      <c r="G186" s="218" t="s">
        <v>270</v>
      </c>
      <c r="H186" s="219">
        <v>9</v>
      </c>
      <c r="I186" s="220"/>
      <c r="J186" s="221">
        <f>ROUND(I186*H186,2)</f>
        <v>0</v>
      </c>
      <c r="K186" s="217" t="s">
        <v>1</v>
      </c>
      <c r="L186" s="41"/>
      <c r="M186" s="222" t="s">
        <v>1</v>
      </c>
      <c r="N186" s="223" t="s">
        <v>41</v>
      </c>
      <c r="O186" s="88"/>
      <c r="P186" s="224">
        <f>O186*H186</f>
        <v>0</v>
      </c>
      <c r="Q186" s="224">
        <v>0.010659999999999999</v>
      </c>
      <c r="R186" s="224">
        <f>Q186*H186</f>
        <v>0.095939999999999998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129</v>
      </c>
      <c r="AT186" s="226" t="s">
        <v>124</v>
      </c>
      <c r="AU186" s="226" t="s">
        <v>86</v>
      </c>
      <c r="AY186" s="14" t="s">
        <v>120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84</v>
      </c>
      <c r="BK186" s="227">
        <f>ROUND(I186*H186,2)</f>
        <v>0</v>
      </c>
      <c r="BL186" s="14" t="s">
        <v>129</v>
      </c>
      <c r="BM186" s="226" t="s">
        <v>763</v>
      </c>
    </row>
    <row r="187" s="2" customFormat="1" ht="21.75" customHeight="1">
      <c r="A187" s="35"/>
      <c r="B187" s="36"/>
      <c r="C187" s="215" t="s">
        <v>367</v>
      </c>
      <c r="D187" s="215" t="s">
        <v>124</v>
      </c>
      <c r="E187" s="216" t="s">
        <v>764</v>
      </c>
      <c r="F187" s="217" t="s">
        <v>765</v>
      </c>
      <c r="G187" s="218" t="s">
        <v>270</v>
      </c>
      <c r="H187" s="219">
        <v>25</v>
      </c>
      <c r="I187" s="220"/>
      <c r="J187" s="221">
        <f>ROUND(I187*H187,2)</f>
        <v>0</v>
      </c>
      <c r="K187" s="217" t="s">
        <v>128</v>
      </c>
      <c r="L187" s="41"/>
      <c r="M187" s="222" t="s">
        <v>1</v>
      </c>
      <c r="N187" s="223" t="s">
        <v>41</v>
      </c>
      <c r="O187" s="88"/>
      <c r="P187" s="224">
        <f>O187*H187</f>
        <v>0</v>
      </c>
      <c r="Q187" s="224">
        <v>9.0000000000000006E-05</v>
      </c>
      <c r="R187" s="224">
        <f>Q187*H187</f>
        <v>0.0022500000000000003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129</v>
      </c>
      <c r="AT187" s="226" t="s">
        <v>124</v>
      </c>
      <c r="AU187" s="226" t="s">
        <v>86</v>
      </c>
      <c r="AY187" s="14" t="s">
        <v>120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84</v>
      </c>
      <c r="BK187" s="227">
        <f>ROUND(I187*H187,2)</f>
        <v>0</v>
      </c>
      <c r="BL187" s="14" t="s">
        <v>129</v>
      </c>
      <c r="BM187" s="226" t="s">
        <v>766</v>
      </c>
    </row>
    <row r="188" s="2" customFormat="1" ht="16.5" customHeight="1">
      <c r="A188" s="35"/>
      <c r="B188" s="36"/>
      <c r="C188" s="238" t="s">
        <v>372</v>
      </c>
      <c r="D188" s="238" t="s">
        <v>321</v>
      </c>
      <c r="E188" s="239" t="s">
        <v>767</v>
      </c>
      <c r="F188" s="240" t="s">
        <v>768</v>
      </c>
      <c r="G188" s="241" t="s">
        <v>153</v>
      </c>
      <c r="H188" s="242">
        <v>25</v>
      </c>
      <c r="I188" s="243"/>
      <c r="J188" s="244">
        <f>ROUND(I188*H188,2)</f>
        <v>0</v>
      </c>
      <c r="K188" s="240" t="s">
        <v>1</v>
      </c>
      <c r="L188" s="245"/>
      <c r="M188" s="246" t="s">
        <v>1</v>
      </c>
      <c r="N188" s="247" t="s">
        <v>41</v>
      </c>
      <c r="O188" s="88"/>
      <c r="P188" s="224">
        <f>O188*H188</f>
        <v>0</v>
      </c>
      <c r="Q188" s="224">
        <v>0.00017000000000000001</v>
      </c>
      <c r="R188" s="224">
        <f>Q188*H188</f>
        <v>0.0042500000000000003</v>
      </c>
      <c r="S188" s="224">
        <v>0</v>
      </c>
      <c r="T188" s="22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267</v>
      </c>
      <c r="AT188" s="226" t="s">
        <v>321</v>
      </c>
      <c r="AU188" s="226" t="s">
        <v>86</v>
      </c>
      <c r="AY188" s="14" t="s">
        <v>120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4" t="s">
        <v>84</v>
      </c>
      <c r="BK188" s="227">
        <f>ROUND(I188*H188,2)</f>
        <v>0</v>
      </c>
      <c r="BL188" s="14" t="s">
        <v>129</v>
      </c>
      <c r="BM188" s="226" t="s">
        <v>769</v>
      </c>
    </row>
    <row r="189" s="2" customFormat="1" ht="24.15" customHeight="1">
      <c r="A189" s="35"/>
      <c r="B189" s="36"/>
      <c r="C189" s="238" t="s">
        <v>320</v>
      </c>
      <c r="D189" s="238" t="s">
        <v>321</v>
      </c>
      <c r="E189" s="239" t="s">
        <v>770</v>
      </c>
      <c r="F189" s="240" t="s">
        <v>771</v>
      </c>
      <c r="G189" s="241" t="s">
        <v>153</v>
      </c>
      <c r="H189" s="242">
        <v>4</v>
      </c>
      <c r="I189" s="243"/>
      <c r="J189" s="244">
        <f>ROUND(I189*H189,2)</f>
        <v>0</v>
      </c>
      <c r="K189" s="240" t="s">
        <v>1</v>
      </c>
      <c r="L189" s="245"/>
      <c r="M189" s="246" t="s">
        <v>1</v>
      </c>
      <c r="N189" s="247" t="s">
        <v>41</v>
      </c>
      <c r="O189" s="88"/>
      <c r="P189" s="224">
        <f>O189*H189</f>
        <v>0</v>
      </c>
      <c r="Q189" s="224">
        <v>0.0018</v>
      </c>
      <c r="R189" s="224">
        <f>Q189*H189</f>
        <v>0.0071999999999999998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267</v>
      </c>
      <c r="AT189" s="226" t="s">
        <v>321</v>
      </c>
      <c r="AU189" s="226" t="s">
        <v>86</v>
      </c>
      <c r="AY189" s="14" t="s">
        <v>120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84</v>
      </c>
      <c r="BK189" s="227">
        <f>ROUND(I189*H189,2)</f>
        <v>0</v>
      </c>
      <c r="BL189" s="14" t="s">
        <v>129</v>
      </c>
      <c r="BM189" s="226" t="s">
        <v>772</v>
      </c>
    </row>
    <row r="190" s="2" customFormat="1" ht="24.15" customHeight="1">
      <c r="A190" s="35"/>
      <c r="B190" s="36"/>
      <c r="C190" s="238" t="s">
        <v>773</v>
      </c>
      <c r="D190" s="238" t="s">
        <v>321</v>
      </c>
      <c r="E190" s="239" t="s">
        <v>774</v>
      </c>
      <c r="F190" s="240" t="s">
        <v>775</v>
      </c>
      <c r="G190" s="241" t="s">
        <v>153</v>
      </c>
      <c r="H190" s="242">
        <v>12</v>
      </c>
      <c r="I190" s="243"/>
      <c r="J190" s="244">
        <f>ROUND(I190*H190,2)</f>
        <v>0</v>
      </c>
      <c r="K190" s="240" t="s">
        <v>128</v>
      </c>
      <c r="L190" s="245"/>
      <c r="M190" s="246" t="s">
        <v>1</v>
      </c>
      <c r="N190" s="247" t="s">
        <v>41</v>
      </c>
      <c r="O190" s="88"/>
      <c r="P190" s="224">
        <f>O190*H190</f>
        <v>0</v>
      </c>
      <c r="Q190" s="224">
        <v>0.00147</v>
      </c>
      <c r="R190" s="224">
        <f>Q190*H190</f>
        <v>0.017639999999999999</v>
      </c>
      <c r="S190" s="224">
        <v>0</v>
      </c>
      <c r="T190" s="22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6" t="s">
        <v>267</v>
      </c>
      <c r="AT190" s="226" t="s">
        <v>321</v>
      </c>
      <c r="AU190" s="226" t="s">
        <v>86</v>
      </c>
      <c r="AY190" s="14" t="s">
        <v>120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4" t="s">
        <v>84</v>
      </c>
      <c r="BK190" s="227">
        <f>ROUND(I190*H190,2)</f>
        <v>0</v>
      </c>
      <c r="BL190" s="14" t="s">
        <v>129</v>
      </c>
      <c r="BM190" s="226" t="s">
        <v>776</v>
      </c>
    </row>
    <row r="191" s="2" customFormat="1" ht="16.5" customHeight="1">
      <c r="A191" s="35"/>
      <c r="B191" s="36"/>
      <c r="C191" s="238" t="s">
        <v>477</v>
      </c>
      <c r="D191" s="238" t="s">
        <v>321</v>
      </c>
      <c r="E191" s="239" t="s">
        <v>777</v>
      </c>
      <c r="F191" s="240" t="s">
        <v>778</v>
      </c>
      <c r="G191" s="241" t="s">
        <v>153</v>
      </c>
      <c r="H191" s="242">
        <v>8</v>
      </c>
      <c r="I191" s="243"/>
      <c r="J191" s="244">
        <f>ROUND(I191*H191,2)</f>
        <v>0</v>
      </c>
      <c r="K191" s="240" t="s">
        <v>1</v>
      </c>
      <c r="L191" s="245"/>
      <c r="M191" s="246" t="s">
        <v>1</v>
      </c>
      <c r="N191" s="247" t="s">
        <v>41</v>
      </c>
      <c r="O191" s="88"/>
      <c r="P191" s="224">
        <f>O191*H191</f>
        <v>0</v>
      </c>
      <c r="Q191" s="224">
        <v>0.00147</v>
      </c>
      <c r="R191" s="224">
        <f>Q191*H191</f>
        <v>0.01176</v>
      </c>
      <c r="S191" s="224">
        <v>0</v>
      </c>
      <c r="T191" s="22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267</v>
      </c>
      <c r="AT191" s="226" t="s">
        <v>321</v>
      </c>
      <c r="AU191" s="226" t="s">
        <v>86</v>
      </c>
      <c r="AY191" s="14" t="s">
        <v>120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4" t="s">
        <v>84</v>
      </c>
      <c r="BK191" s="227">
        <f>ROUND(I191*H191,2)</f>
        <v>0</v>
      </c>
      <c r="BL191" s="14" t="s">
        <v>129</v>
      </c>
      <c r="BM191" s="226" t="s">
        <v>779</v>
      </c>
    </row>
    <row r="192" s="2" customFormat="1" ht="21.75" customHeight="1">
      <c r="A192" s="35"/>
      <c r="B192" s="36"/>
      <c r="C192" s="215" t="s">
        <v>570</v>
      </c>
      <c r="D192" s="215" t="s">
        <v>124</v>
      </c>
      <c r="E192" s="216" t="s">
        <v>780</v>
      </c>
      <c r="F192" s="217" t="s">
        <v>781</v>
      </c>
      <c r="G192" s="218" t="s">
        <v>153</v>
      </c>
      <c r="H192" s="219">
        <v>4</v>
      </c>
      <c r="I192" s="220"/>
      <c r="J192" s="221">
        <f>ROUND(I192*H192,2)</f>
        <v>0</v>
      </c>
      <c r="K192" s="217" t="s">
        <v>128</v>
      </c>
      <c r="L192" s="41"/>
      <c r="M192" s="222" t="s">
        <v>1</v>
      </c>
      <c r="N192" s="223" t="s">
        <v>41</v>
      </c>
      <c r="O192" s="88"/>
      <c r="P192" s="224">
        <f>O192*H192</f>
        <v>0</v>
      </c>
      <c r="Q192" s="224">
        <v>0.00016000000000000001</v>
      </c>
      <c r="R192" s="224">
        <f>Q192*H192</f>
        <v>0.00064000000000000005</v>
      </c>
      <c r="S192" s="224">
        <v>0</v>
      </c>
      <c r="T192" s="22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129</v>
      </c>
      <c r="AT192" s="226" t="s">
        <v>124</v>
      </c>
      <c r="AU192" s="226" t="s">
        <v>86</v>
      </c>
      <c r="AY192" s="14" t="s">
        <v>120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84</v>
      </c>
      <c r="BK192" s="227">
        <f>ROUND(I192*H192,2)</f>
        <v>0</v>
      </c>
      <c r="BL192" s="14" t="s">
        <v>129</v>
      </c>
      <c r="BM192" s="226" t="s">
        <v>782</v>
      </c>
    </row>
    <row r="193" s="2" customFormat="1" ht="21.75" customHeight="1">
      <c r="A193" s="35"/>
      <c r="B193" s="36"/>
      <c r="C193" s="215" t="s">
        <v>333</v>
      </c>
      <c r="D193" s="215" t="s">
        <v>124</v>
      </c>
      <c r="E193" s="216" t="s">
        <v>783</v>
      </c>
      <c r="F193" s="217" t="s">
        <v>784</v>
      </c>
      <c r="G193" s="218" t="s">
        <v>153</v>
      </c>
      <c r="H193" s="219">
        <v>20</v>
      </c>
      <c r="I193" s="220"/>
      <c r="J193" s="221">
        <f>ROUND(I193*H193,2)</f>
        <v>0</v>
      </c>
      <c r="K193" s="217" t="s">
        <v>128</v>
      </c>
      <c r="L193" s="41"/>
      <c r="M193" s="222" t="s">
        <v>1</v>
      </c>
      <c r="N193" s="223" t="s">
        <v>41</v>
      </c>
      <c r="O193" s="88"/>
      <c r="P193" s="224">
        <f>O193*H193</f>
        <v>0</v>
      </c>
      <c r="Q193" s="224">
        <v>4.0000000000000003E-05</v>
      </c>
      <c r="R193" s="224">
        <f>Q193*H193</f>
        <v>0.00080000000000000004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129</v>
      </c>
      <c r="AT193" s="226" t="s">
        <v>124</v>
      </c>
      <c r="AU193" s="226" t="s">
        <v>86</v>
      </c>
      <c r="AY193" s="14" t="s">
        <v>120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84</v>
      </c>
      <c r="BK193" s="227">
        <f>ROUND(I193*H193,2)</f>
        <v>0</v>
      </c>
      <c r="BL193" s="14" t="s">
        <v>129</v>
      </c>
      <c r="BM193" s="226" t="s">
        <v>785</v>
      </c>
    </row>
    <row r="194" s="2" customFormat="1" ht="21.75" customHeight="1">
      <c r="A194" s="35"/>
      <c r="B194" s="36"/>
      <c r="C194" s="215" t="s">
        <v>497</v>
      </c>
      <c r="D194" s="215" t="s">
        <v>124</v>
      </c>
      <c r="E194" s="216" t="s">
        <v>786</v>
      </c>
      <c r="F194" s="217" t="s">
        <v>787</v>
      </c>
      <c r="G194" s="218" t="s">
        <v>153</v>
      </c>
      <c r="H194" s="219">
        <v>24</v>
      </c>
      <c r="I194" s="220"/>
      <c r="J194" s="221">
        <f>ROUND(I194*H194,2)</f>
        <v>0</v>
      </c>
      <c r="K194" s="217" t="s">
        <v>128</v>
      </c>
      <c r="L194" s="41"/>
      <c r="M194" s="222" t="s">
        <v>1</v>
      </c>
      <c r="N194" s="223" t="s">
        <v>41</v>
      </c>
      <c r="O194" s="88"/>
      <c r="P194" s="224">
        <f>O194*H194</f>
        <v>0</v>
      </c>
      <c r="Q194" s="224">
        <v>0.00014999999999999999</v>
      </c>
      <c r="R194" s="224">
        <f>Q194*H194</f>
        <v>0.0035999999999999999</v>
      </c>
      <c r="S194" s="224">
        <v>0</v>
      </c>
      <c r="T194" s="22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6" t="s">
        <v>129</v>
      </c>
      <c r="AT194" s="226" t="s">
        <v>124</v>
      </c>
      <c r="AU194" s="226" t="s">
        <v>86</v>
      </c>
      <c r="AY194" s="14" t="s">
        <v>120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4" t="s">
        <v>84</v>
      </c>
      <c r="BK194" s="227">
        <f>ROUND(I194*H194,2)</f>
        <v>0</v>
      </c>
      <c r="BL194" s="14" t="s">
        <v>129</v>
      </c>
      <c r="BM194" s="226" t="s">
        <v>788</v>
      </c>
    </row>
    <row r="195" s="2" customFormat="1" ht="24.15" customHeight="1">
      <c r="A195" s="35"/>
      <c r="B195" s="36"/>
      <c r="C195" s="215" t="s">
        <v>789</v>
      </c>
      <c r="D195" s="215" t="s">
        <v>124</v>
      </c>
      <c r="E195" s="216" t="s">
        <v>790</v>
      </c>
      <c r="F195" s="217" t="s">
        <v>791</v>
      </c>
      <c r="G195" s="218" t="s">
        <v>146</v>
      </c>
      <c r="H195" s="219">
        <v>0.47399999999999998</v>
      </c>
      <c r="I195" s="220"/>
      <c r="J195" s="221">
        <f>ROUND(I195*H195,2)</f>
        <v>0</v>
      </c>
      <c r="K195" s="217" t="s">
        <v>128</v>
      </c>
      <c r="L195" s="41"/>
      <c r="M195" s="222" t="s">
        <v>1</v>
      </c>
      <c r="N195" s="223" t="s">
        <v>41</v>
      </c>
      <c r="O195" s="88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129</v>
      </c>
      <c r="AT195" s="226" t="s">
        <v>124</v>
      </c>
      <c r="AU195" s="226" t="s">
        <v>86</v>
      </c>
      <c r="AY195" s="14" t="s">
        <v>120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84</v>
      </c>
      <c r="BK195" s="227">
        <f>ROUND(I195*H195,2)</f>
        <v>0</v>
      </c>
      <c r="BL195" s="14" t="s">
        <v>129</v>
      </c>
      <c r="BM195" s="226" t="s">
        <v>792</v>
      </c>
    </row>
    <row r="196" s="12" customFormat="1" ht="22.8" customHeight="1">
      <c r="A196" s="12"/>
      <c r="B196" s="199"/>
      <c r="C196" s="200"/>
      <c r="D196" s="201" t="s">
        <v>75</v>
      </c>
      <c r="E196" s="213" t="s">
        <v>535</v>
      </c>
      <c r="F196" s="213" t="s">
        <v>793</v>
      </c>
      <c r="G196" s="200"/>
      <c r="H196" s="200"/>
      <c r="I196" s="203"/>
      <c r="J196" s="214">
        <f>BK196</f>
        <v>0</v>
      </c>
      <c r="K196" s="200"/>
      <c r="L196" s="205"/>
      <c r="M196" s="206"/>
      <c r="N196" s="207"/>
      <c r="O196" s="207"/>
      <c r="P196" s="208">
        <f>SUM(P197:P200)</f>
        <v>0</v>
      </c>
      <c r="Q196" s="207"/>
      <c r="R196" s="208">
        <f>SUM(R197:R200)</f>
        <v>0.090950000000000003</v>
      </c>
      <c r="S196" s="207"/>
      <c r="T196" s="209">
        <f>SUM(T197:T200)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0" t="s">
        <v>86</v>
      </c>
      <c r="AT196" s="211" t="s">
        <v>75</v>
      </c>
      <c r="AU196" s="211" t="s">
        <v>84</v>
      </c>
      <c r="AY196" s="210" t="s">
        <v>120</v>
      </c>
      <c r="BK196" s="212">
        <f>SUM(BK197:BK200)</f>
        <v>0</v>
      </c>
    </row>
    <row r="197" s="2" customFormat="1" ht="16.5" customHeight="1">
      <c r="A197" s="35"/>
      <c r="B197" s="36"/>
      <c r="C197" s="215" t="s">
        <v>794</v>
      </c>
      <c r="D197" s="215" t="s">
        <v>124</v>
      </c>
      <c r="E197" s="216" t="s">
        <v>538</v>
      </c>
      <c r="F197" s="217" t="s">
        <v>795</v>
      </c>
      <c r="G197" s="218" t="s">
        <v>540</v>
      </c>
      <c r="H197" s="219">
        <v>85</v>
      </c>
      <c r="I197" s="220"/>
      <c r="J197" s="221">
        <f>ROUND(I197*H197,2)</f>
        <v>0</v>
      </c>
      <c r="K197" s="217" t="s">
        <v>1</v>
      </c>
      <c r="L197" s="41"/>
      <c r="M197" s="222" t="s">
        <v>1</v>
      </c>
      <c r="N197" s="223" t="s">
        <v>41</v>
      </c>
      <c r="O197" s="88"/>
      <c r="P197" s="224">
        <f>O197*H197</f>
        <v>0</v>
      </c>
      <c r="Q197" s="224">
        <v>6.9999999999999994E-05</v>
      </c>
      <c r="R197" s="224">
        <f>Q197*H197</f>
        <v>0.0059499999999999996</v>
      </c>
      <c r="S197" s="224">
        <v>0</v>
      </c>
      <c r="T197" s="22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6" t="s">
        <v>129</v>
      </c>
      <c r="AT197" s="226" t="s">
        <v>124</v>
      </c>
      <c r="AU197" s="226" t="s">
        <v>86</v>
      </c>
      <c r="AY197" s="14" t="s">
        <v>120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4" t="s">
        <v>84</v>
      </c>
      <c r="BK197" s="227">
        <f>ROUND(I197*H197,2)</f>
        <v>0</v>
      </c>
      <c r="BL197" s="14" t="s">
        <v>129</v>
      </c>
      <c r="BM197" s="226" t="s">
        <v>796</v>
      </c>
    </row>
    <row r="198" s="2" customFormat="1" ht="16.5" customHeight="1">
      <c r="A198" s="35"/>
      <c r="B198" s="36"/>
      <c r="C198" s="238" t="s">
        <v>797</v>
      </c>
      <c r="D198" s="238" t="s">
        <v>321</v>
      </c>
      <c r="E198" s="239" t="s">
        <v>798</v>
      </c>
      <c r="F198" s="240" t="s">
        <v>799</v>
      </c>
      <c r="G198" s="241" t="s">
        <v>540</v>
      </c>
      <c r="H198" s="242">
        <v>85</v>
      </c>
      <c r="I198" s="243"/>
      <c r="J198" s="244">
        <f>ROUND(I198*H198,2)</f>
        <v>0</v>
      </c>
      <c r="K198" s="240" t="s">
        <v>1</v>
      </c>
      <c r="L198" s="245"/>
      <c r="M198" s="246" t="s">
        <v>1</v>
      </c>
      <c r="N198" s="247" t="s">
        <v>41</v>
      </c>
      <c r="O198" s="88"/>
      <c r="P198" s="224">
        <f>O198*H198</f>
        <v>0</v>
      </c>
      <c r="Q198" s="224">
        <v>0.001</v>
      </c>
      <c r="R198" s="224">
        <f>Q198*H198</f>
        <v>0.085000000000000006</v>
      </c>
      <c r="S198" s="224">
        <v>0</v>
      </c>
      <c r="T198" s="22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267</v>
      </c>
      <c r="AT198" s="226" t="s">
        <v>321</v>
      </c>
      <c r="AU198" s="226" t="s">
        <v>86</v>
      </c>
      <c r="AY198" s="14" t="s">
        <v>120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4" t="s">
        <v>84</v>
      </c>
      <c r="BK198" s="227">
        <f>ROUND(I198*H198,2)</f>
        <v>0</v>
      </c>
      <c r="BL198" s="14" t="s">
        <v>129</v>
      </c>
      <c r="BM198" s="226" t="s">
        <v>800</v>
      </c>
    </row>
    <row r="199" s="2" customFormat="1" ht="16.5" customHeight="1">
      <c r="A199" s="35"/>
      <c r="B199" s="36"/>
      <c r="C199" s="215" t="s">
        <v>801</v>
      </c>
      <c r="D199" s="215" t="s">
        <v>124</v>
      </c>
      <c r="E199" s="216" t="s">
        <v>802</v>
      </c>
      <c r="F199" s="217" t="s">
        <v>803</v>
      </c>
      <c r="G199" s="218" t="s">
        <v>540</v>
      </c>
      <c r="H199" s="219">
        <v>85</v>
      </c>
      <c r="I199" s="220"/>
      <c r="J199" s="221">
        <f>ROUND(I199*H199,2)</f>
        <v>0</v>
      </c>
      <c r="K199" s="217" t="s">
        <v>1</v>
      </c>
      <c r="L199" s="41"/>
      <c r="M199" s="222" t="s">
        <v>1</v>
      </c>
      <c r="N199" s="223" t="s">
        <v>41</v>
      </c>
      <c r="O199" s="88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6" t="s">
        <v>804</v>
      </c>
      <c r="AT199" s="226" t="s">
        <v>124</v>
      </c>
      <c r="AU199" s="226" t="s">
        <v>86</v>
      </c>
      <c r="AY199" s="14" t="s">
        <v>120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4" t="s">
        <v>84</v>
      </c>
      <c r="BK199" s="227">
        <f>ROUND(I199*H199,2)</f>
        <v>0</v>
      </c>
      <c r="BL199" s="14" t="s">
        <v>804</v>
      </c>
      <c r="BM199" s="226" t="s">
        <v>805</v>
      </c>
    </row>
    <row r="200" s="2" customFormat="1" ht="16.5" customHeight="1">
      <c r="A200" s="35"/>
      <c r="B200" s="36"/>
      <c r="C200" s="215" t="s">
        <v>806</v>
      </c>
      <c r="D200" s="215" t="s">
        <v>124</v>
      </c>
      <c r="E200" s="216" t="s">
        <v>547</v>
      </c>
      <c r="F200" s="217" t="s">
        <v>807</v>
      </c>
      <c r="G200" s="218" t="s">
        <v>146</v>
      </c>
      <c r="H200" s="219">
        <v>0.055</v>
      </c>
      <c r="I200" s="220"/>
      <c r="J200" s="221">
        <f>ROUND(I200*H200,2)</f>
        <v>0</v>
      </c>
      <c r="K200" s="217" t="s">
        <v>1</v>
      </c>
      <c r="L200" s="41"/>
      <c r="M200" s="222" t="s">
        <v>1</v>
      </c>
      <c r="N200" s="223" t="s">
        <v>41</v>
      </c>
      <c r="O200" s="88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6" t="s">
        <v>129</v>
      </c>
      <c r="AT200" s="226" t="s">
        <v>124</v>
      </c>
      <c r="AU200" s="226" t="s">
        <v>86</v>
      </c>
      <c r="AY200" s="14" t="s">
        <v>120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4" t="s">
        <v>84</v>
      </c>
      <c r="BK200" s="227">
        <f>ROUND(I200*H200,2)</f>
        <v>0</v>
      </c>
      <c r="BL200" s="14" t="s">
        <v>129</v>
      </c>
      <c r="BM200" s="226" t="s">
        <v>808</v>
      </c>
    </row>
    <row r="201" s="12" customFormat="1" ht="22.8" customHeight="1">
      <c r="A201" s="12"/>
      <c r="B201" s="199"/>
      <c r="C201" s="200"/>
      <c r="D201" s="201" t="s">
        <v>75</v>
      </c>
      <c r="E201" s="213" t="s">
        <v>198</v>
      </c>
      <c r="F201" s="213" t="s">
        <v>560</v>
      </c>
      <c r="G201" s="200"/>
      <c r="H201" s="200"/>
      <c r="I201" s="203"/>
      <c r="J201" s="214">
        <f>BK201</f>
        <v>0</v>
      </c>
      <c r="K201" s="200"/>
      <c r="L201" s="205"/>
      <c r="M201" s="206"/>
      <c r="N201" s="207"/>
      <c r="O201" s="207"/>
      <c r="P201" s="208">
        <f>SUM(P202:P204)</f>
        <v>0</v>
      </c>
      <c r="Q201" s="207"/>
      <c r="R201" s="208">
        <f>SUM(R202:R204)</f>
        <v>0</v>
      </c>
      <c r="S201" s="207"/>
      <c r="T201" s="209">
        <f>SUM(T202:T204)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0" t="s">
        <v>86</v>
      </c>
      <c r="AT201" s="211" t="s">
        <v>75</v>
      </c>
      <c r="AU201" s="211" t="s">
        <v>84</v>
      </c>
      <c r="AY201" s="210" t="s">
        <v>120</v>
      </c>
      <c r="BK201" s="212">
        <f>SUM(BK202:BK204)</f>
        <v>0</v>
      </c>
    </row>
    <row r="202" s="2" customFormat="1" ht="16.5" customHeight="1">
      <c r="A202" s="35"/>
      <c r="B202" s="36"/>
      <c r="C202" s="215" t="s">
        <v>809</v>
      </c>
      <c r="D202" s="215" t="s">
        <v>124</v>
      </c>
      <c r="E202" s="216" t="s">
        <v>810</v>
      </c>
      <c r="F202" s="217" t="s">
        <v>811</v>
      </c>
      <c r="G202" s="218" t="s">
        <v>211</v>
      </c>
      <c r="H202" s="219">
        <v>24</v>
      </c>
      <c r="I202" s="220"/>
      <c r="J202" s="221">
        <f>ROUND(I202*H202,2)</f>
        <v>0</v>
      </c>
      <c r="K202" s="217" t="s">
        <v>1</v>
      </c>
      <c r="L202" s="41"/>
      <c r="M202" s="222" t="s">
        <v>1</v>
      </c>
      <c r="N202" s="223" t="s">
        <v>41</v>
      </c>
      <c r="O202" s="88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6" t="s">
        <v>129</v>
      </c>
      <c r="AT202" s="226" t="s">
        <v>124</v>
      </c>
      <c r="AU202" s="226" t="s">
        <v>86</v>
      </c>
      <c r="AY202" s="14" t="s">
        <v>120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4" t="s">
        <v>84</v>
      </c>
      <c r="BK202" s="227">
        <f>ROUND(I202*H202,2)</f>
        <v>0</v>
      </c>
      <c r="BL202" s="14" t="s">
        <v>129</v>
      </c>
      <c r="BM202" s="226" t="s">
        <v>812</v>
      </c>
    </row>
    <row r="203" s="2" customFormat="1" ht="16.5" customHeight="1">
      <c r="A203" s="35"/>
      <c r="B203" s="36"/>
      <c r="C203" s="215" t="s">
        <v>813</v>
      </c>
      <c r="D203" s="215" t="s">
        <v>124</v>
      </c>
      <c r="E203" s="216" t="s">
        <v>214</v>
      </c>
      <c r="F203" s="217" t="s">
        <v>305</v>
      </c>
      <c r="G203" s="218" t="s">
        <v>211</v>
      </c>
      <c r="H203" s="219">
        <v>24</v>
      </c>
      <c r="I203" s="220"/>
      <c r="J203" s="221">
        <f>ROUND(I203*H203,2)</f>
        <v>0</v>
      </c>
      <c r="K203" s="217" t="s">
        <v>1</v>
      </c>
      <c r="L203" s="41"/>
      <c r="M203" s="222" t="s">
        <v>1</v>
      </c>
      <c r="N203" s="223" t="s">
        <v>41</v>
      </c>
      <c r="O203" s="88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6" t="s">
        <v>129</v>
      </c>
      <c r="AT203" s="226" t="s">
        <v>124</v>
      </c>
      <c r="AU203" s="226" t="s">
        <v>86</v>
      </c>
      <c r="AY203" s="14" t="s">
        <v>120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4" t="s">
        <v>84</v>
      </c>
      <c r="BK203" s="227">
        <f>ROUND(I203*H203,2)</f>
        <v>0</v>
      </c>
      <c r="BL203" s="14" t="s">
        <v>129</v>
      </c>
      <c r="BM203" s="226" t="s">
        <v>814</v>
      </c>
    </row>
    <row r="204" s="2" customFormat="1" ht="16.5" customHeight="1">
      <c r="A204" s="35"/>
      <c r="B204" s="36"/>
      <c r="C204" s="215" t="s">
        <v>815</v>
      </c>
      <c r="D204" s="215" t="s">
        <v>124</v>
      </c>
      <c r="E204" s="216" t="s">
        <v>209</v>
      </c>
      <c r="F204" s="217" t="s">
        <v>210</v>
      </c>
      <c r="G204" s="218" t="s">
        <v>211</v>
      </c>
      <c r="H204" s="219">
        <v>18</v>
      </c>
      <c r="I204" s="220"/>
      <c r="J204" s="221">
        <f>ROUND(I204*H204,2)</f>
        <v>0</v>
      </c>
      <c r="K204" s="217" t="s">
        <v>1</v>
      </c>
      <c r="L204" s="41"/>
      <c r="M204" s="233" t="s">
        <v>1</v>
      </c>
      <c r="N204" s="234" t="s">
        <v>41</v>
      </c>
      <c r="O204" s="235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6" t="s">
        <v>129</v>
      </c>
      <c r="AT204" s="226" t="s">
        <v>124</v>
      </c>
      <c r="AU204" s="226" t="s">
        <v>86</v>
      </c>
      <c r="AY204" s="14" t="s">
        <v>120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4" t="s">
        <v>84</v>
      </c>
      <c r="BK204" s="227">
        <f>ROUND(I204*H204,2)</f>
        <v>0</v>
      </c>
      <c r="BL204" s="14" t="s">
        <v>129</v>
      </c>
      <c r="BM204" s="226" t="s">
        <v>816</v>
      </c>
    </row>
    <row r="205" s="2" customFormat="1" ht="6.96" customHeight="1">
      <c r="A205" s="35"/>
      <c r="B205" s="63"/>
      <c r="C205" s="64"/>
      <c r="D205" s="64"/>
      <c r="E205" s="64"/>
      <c r="F205" s="64"/>
      <c r="G205" s="64"/>
      <c r="H205" s="64"/>
      <c r="I205" s="64"/>
      <c r="J205" s="64"/>
      <c r="K205" s="64"/>
      <c r="L205" s="41"/>
      <c r="M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</row>
  </sheetData>
  <sheetProtection sheet="1" autoFilter="0" formatColumns="0" formatRows="0" objects="1" scenarios="1" spinCount="100000" saltValue="SwdbuIYqv/tUZ+ZmJLhUZVlUNpvyBAtdfy3RKDhzIdf5qCMloWymiF6NCPi762TrXKQrwEesgniiH3wL6cguww==" hashValue="agMcPkWuCb1T+Q+eXdp8NzPSaR9wSsSOWU3NGEZ8O6K/oPW0EyrZCnZ5Tx1n567TyWSXl41jj7HmbrFuNHgc8Q==" algorithmName="SHA-512" password="CC35"/>
  <autoFilter ref="C125:K204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adam jungmann</dc:creator>
  <cp:lastModifiedBy>adam jungmann</cp:lastModifiedBy>
  <dcterms:created xsi:type="dcterms:W3CDTF">2025-01-29T13:24:05Z</dcterms:created>
  <dcterms:modified xsi:type="dcterms:W3CDTF">2025-01-29T13:24:09Z</dcterms:modified>
</cp:coreProperties>
</file>